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updateLinks="never"/>
  <xr:revisionPtr revIDLastSave="0" documentId="13_ncr:1_{46EE9FC3-6094-4896-AB95-AC156D8E0769}" xr6:coauthVersionLast="47" xr6:coauthVersionMax="47" xr10:uidLastSave="{00000000-0000-0000-0000-000000000000}"/>
  <workbookProtection workbookAlgorithmName="SHA-512" workbookHashValue="oTlsqB2Qi5WYkw24eQVBjteVY7enDb81xqk73jiBVATk7CKMZvjd8UqLzokXcDQUsiuKMsNbpgXt+LTbb7iqUQ==" workbookSaltValue="gdbSvuJUufQGlYThDglSBQ==" workbookSpinCount="100000" lockStructure="1"/>
  <bookViews>
    <workbookView xWindow="-110" yWindow="-110" windowWidth="19420" windowHeight="11020" tabRatio="980" firstSheet="4" activeTab="4" xr2:uid="{00000000-000D-0000-FFFF-FFFF00000000}"/>
  </bookViews>
  <sheets>
    <sheet name="報告書コピー" sheetId="13" state="hidden" r:id="rId1"/>
    <sheet name="総務省用リスト（非表示）" sheetId="37" state="hidden" r:id="rId2"/>
    <sheet name="申請書コピー" sheetId="9" state="hidden" r:id="rId3"/>
    <sheet name="リスト" sheetId="7" state="hidden" r:id="rId4"/>
    <sheet name="応募依頼 (オンラインのみ)" sheetId="35" r:id="rId5"/>
    <sheet name="アドバイザー" sheetId="4" r:id="rId6"/>
    <sheet name="派遣本決定通知書" sheetId="28" r:id="rId7"/>
    <sheet name="報告書第１日目" sheetId="12" state="hidden" r:id="rId8"/>
    <sheet name="報告書第２日目" sheetId="30" state="hidden" r:id="rId9"/>
    <sheet name="報告書第３日目" sheetId="31" state="hidden" r:id="rId10"/>
    <sheet name="報告書第４日目" sheetId="39" state="hidden" r:id="rId11"/>
    <sheet name="報告書第５日目" sheetId="40" state="hidden" r:id="rId12"/>
    <sheet name="報告書第６日目" sheetId="42" state="hidden" r:id="rId13"/>
    <sheet name="報告書第７日目" sheetId="43" state="hidden" r:id="rId14"/>
    <sheet name="報告書第８日目" sheetId="44" state="hidden" r:id="rId15"/>
    <sheet name="報告書第９日目" sheetId="45" state="hidden" r:id="rId16"/>
    <sheet name="報告書第10日目" sheetId="46" state="hidden" r:id="rId17"/>
  </sheets>
  <definedNames>
    <definedName name="_xlnm._FilterDatabase" localSheetId="5" hidden="1">アドバイザー!$A$8:$AG$220</definedName>
    <definedName name="_xlnm._FilterDatabase" localSheetId="3" hidden="1">リスト!$F$1:$I$1790</definedName>
    <definedName name="NPO・商工会・大学等">リスト!$A$42:$A$48</definedName>
    <definedName name="_xlnm.Print_Area" localSheetId="5">アドバイザー!$A$1:$AG$220</definedName>
    <definedName name="_xlnm.Print_Area" localSheetId="4">'応募依頼 (オンラインのみ)'!$A$1:$H$110</definedName>
    <definedName name="_xlnm.Print_Area" localSheetId="2">申請書コピー!$A$1:$BK$26</definedName>
    <definedName name="_xlnm.Print_Area" localSheetId="6">派遣本決定通知書!$B$2:$H$22</definedName>
    <definedName name="_xlnm.Print_Area" localSheetId="16">報告書第10日目!$A$1:$F$132</definedName>
    <definedName name="_xlnm.Print_Area" localSheetId="7">報告書第１日目!$A$1:$F$132</definedName>
    <definedName name="_xlnm.Print_Area" localSheetId="8">報告書第２日目!$A$1:$F$132</definedName>
    <definedName name="_xlnm.Print_Area" localSheetId="9">報告書第３日目!$A$1:$F$132</definedName>
    <definedName name="_xlnm.Print_Area" localSheetId="10">報告書第４日目!$A$1:$F$132</definedName>
    <definedName name="_xlnm.Print_Area" localSheetId="11">報告書第５日目!$A$1:$F$132</definedName>
    <definedName name="_xlnm.Print_Area" localSheetId="12">報告書第６日目!$A$1:$F$132</definedName>
    <definedName name="_xlnm.Print_Area" localSheetId="13">報告書第７日目!$A$1:$F$132</definedName>
    <definedName name="_xlnm.Print_Area" localSheetId="14">報告書第８日目!$A$1:$F$132</definedName>
    <definedName name="_xlnm.Print_Area" localSheetId="15">報告書第９日目!$A$1:$F$132</definedName>
    <definedName name="_xlnm.Print_Titles" localSheetId="5">アドバイザー!$7:$7</definedName>
    <definedName name="アドバイザー">アドバイザー!$D$8:$D$116</definedName>
    <definedName name="愛知県">リスト!$H$1009:$H$1063</definedName>
    <definedName name="愛媛県">リスト!$H$1453:$H$1473</definedName>
    <definedName name="一部事務組合・広域連合・財産区">リスト!$A$32:$A$40</definedName>
    <definedName name="茨城県">リスト!$H$416:$H$460</definedName>
    <definedName name="岡山県">リスト!$H$1338:$H$1365</definedName>
    <definedName name="沖縄県">リスト!$H$1749:$H$1790</definedName>
    <definedName name="沖縄総合通信事務所">リスト!$F$57:$F$58</definedName>
    <definedName name="管区">リスト!$D$2:$D$12</definedName>
    <definedName name="関東総合通信局">リスト!$F$10:$F$18</definedName>
    <definedName name="岩手県">リスト!$H$224:$H$257</definedName>
    <definedName name="岐阜県">リスト!$H$930:$H$972</definedName>
    <definedName name="宮崎県">リスト!$H$1678:$H$1704</definedName>
    <definedName name="宮城県">リスト!$H$258:$H$293</definedName>
    <definedName name="京都府">リスト!$H$1114:$H$1140</definedName>
    <definedName name="協議会">リスト!$A$42:$A$48</definedName>
    <definedName name="近畿総合通信局">リスト!$F$31:$F$37</definedName>
    <definedName name="九州総合通信局">リスト!$F$49:$F$56</definedName>
    <definedName name="区分">リスト!$A$2:$A$7</definedName>
    <definedName name="熊本県">リスト!$H$1613:$H$1658</definedName>
    <definedName name="群馬県">リスト!$H$487:$H$522</definedName>
    <definedName name="広島県">リスト!$H$1366:$H$1389</definedName>
    <definedName name="香川県">リスト!$H$1435:$H$1452</definedName>
    <definedName name="高知県">リスト!$H$1474:$H$1508</definedName>
    <definedName name="国の機関">リスト!$A$32:$A$40</definedName>
    <definedName name="佐賀県">リスト!$H$1570:$H$1590</definedName>
    <definedName name="埼玉県">リスト!$H$523:$H$586</definedName>
    <definedName name="三重県">リスト!$H$1064:$H$1093</definedName>
    <definedName name="山形県">リスト!$H$320:$H$355</definedName>
    <definedName name="山口県">リスト!$H$1390:$H$1409</definedName>
    <definedName name="山梨県">リスト!$H$824:$H$851</definedName>
    <definedName name="四国総合通信局">リスト!$F$44:$F$48</definedName>
    <definedName name="市区町村">リスト!$A$32:$A$40</definedName>
    <definedName name="滋賀県">リスト!$H$1094:$H$1113</definedName>
    <definedName name="鹿児島県">リスト!$H$1705:$H$1748</definedName>
    <definedName name="秋田県">リスト!$H$294:$H$319</definedName>
    <definedName name="信越総合通信局">リスト!$F$19:$F$21</definedName>
    <definedName name="新潟県">リスト!$H$739:$H$769</definedName>
    <definedName name="神奈川県">リスト!$H$705:$H$738</definedName>
    <definedName name="震災">リスト!$A$49:$A$55</definedName>
    <definedName name="青森県">リスト!$H$183:$H$223</definedName>
    <definedName name="静岡県">リスト!$H$973:$H$1008</definedName>
    <definedName name="石川県">リスト!$H$786:$H$805</definedName>
    <definedName name="千葉県">リスト!$H$587:$H$641</definedName>
    <definedName name="総通局">リスト!$C$2:$C$12</definedName>
    <definedName name="総通局等">リスト!$C$2:$C$12</definedName>
    <definedName name="大阪府">リスト!$H$1141:$H$1184</definedName>
    <definedName name="大分県">リスト!$H$1659:$H$1677</definedName>
    <definedName name="中国総合通信局">リスト!$F$38:$F$43</definedName>
    <definedName name="長崎県">リスト!$H$1591:$H$1612</definedName>
    <definedName name="長野県">リスト!$H$852:$H$929</definedName>
    <definedName name="鳥取県">リスト!$H$1298:$H$1317</definedName>
    <definedName name="都道府県">リスト!$A$32:$A$40</definedName>
    <definedName name="島根県">リスト!$H$1318:$H$1337</definedName>
    <definedName name="東海総合通信局">リスト!$F$26:$F$30</definedName>
    <definedName name="東京都">リスト!$H$642:$H$704</definedName>
    <definedName name="東北総合通信局">リスト!$F$3:$F$9</definedName>
    <definedName name="徳島県">リスト!$H$1410:$H$1434</definedName>
    <definedName name="栃木県">リスト!$H$461:$H$486</definedName>
    <definedName name="奈良県">リスト!$H$1227:$H$1266</definedName>
    <definedName name="派遣形態" localSheetId="4">'応募依頼 (オンラインのみ)'!$G$46:$G$47</definedName>
    <definedName name="富山県">リスト!$H$770:$H$785</definedName>
    <definedName name="福井県">リスト!$H$806:$H$823</definedName>
    <definedName name="福岡県">リスト!$H$1509:$H$1569</definedName>
    <definedName name="福島県">リスト!$H$356:$H$415</definedName>
    <definedName name="兵庫県">リスト!$H$1185:$H$1226</definedName>
    <definedName name="北海道">リスト!$H$2:$H$182</definedName>
    <definedName name="北海道総合通信局">リスト!$F$2:$F$2</definedName>
    <definedName name="北陸総合通信局">リスト!$F$22:$F$25</definedName>
    <definedName name="和歌山県">リスト!$H$1267:$H$1297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2" i="9" l="1"/>
  <c r="AR3" i="9"/>
  <c r="C13" i="28"/>
  <c r="Y11" i="13"/>
  <c r="X11" i="13"/>
  <c r="W11" i="13"/>
  <c r="V11" i="13"/>
  <c r="U11" i="13"/>
  <c r="T11" i="13"/>
  <c r="S11" i="13"/>
  <c r="R11" i="13"/>
  <c r="Q11" i="13"/>
  <c r="P11" i="13"/>
  <c r="O11" i="13"/>
  <c r="N11" i="13"/>
  <c r="M11" i="13"/>
  <c r="L11" i="13"/>
  <c r="K11" i="13"/>
  <c r="J11" i="13"/>
  <c r="A11" i="13" s="1"/>
  <c r="I11" i="13"/>
  <c r="G11" i="13"/>
  <c r="F11" i="13"/>
  <c r="E11" i="13"/>
  <c r="C11" i="13"/>
  <c r="B11" i="13"/>
  <c r="Y10" i="13"/>
  <c r="X10" i="13"/>
  <c r="W10" i="13"/>
  <c r="V10" i="13"/>
  <c r="U10" i="13"/>
  <c r="T10" i="13"/>
  <c r="S10" i="13"/>
  <c r="R10" i="13"/>
  <c r="Q10" i="13"/>
  <c r="P10" i="13"/>
  <c r="O10" i="13"/>
  <c r="N10" i="13"/>
  <c r="M10" i="13"/>
  <c r="L10" i="13"/>
  <c r="K10" i="13"/>
  <c r="J10" i="13"/>
  <c r="A10" i="13" s="1"/>
  <c r="I10" i="13"/>
  <c r="G10" i="13"/>
  <c r="F10" i="13"/>
  <c r="E10" i="13"/>
  <c r="C10" i="13"/>
  <c r="B10" i="13"/>
  <c r="Y9" i="13"/>
  <c r="X9" i="13"/>
  <c r="W9" i="13"/>
  <c r="V9" i="13"/>
  <c r="U9" i="13"/>
  <c r="T9" i="13"/>
  <c r="S9" i="13"/>
  <c r="R9" i="13"/>
  <c r="Q9" i="13"/>
  <c r="P9" i="13"/>
  <c r="O9" i="13"/>
  <c r="N9" i="13"/>
  <c r="M9" i="13"/>
  <c r="L9" i="13"/>
  <c r="K9" i="13"/>
  <c r="J9" i="13"/>
  <c r="A9" i="13" s="1"/>
  <c r="I9" i="13"/>
  <c r="G9" i="13"/>
  <c r="F9" i="13"/>
  <c r="E9" i="13"/>
  <c r="C9" i="13"/>
  <c r="B9" i="13"/>
  <c r="Y8" i="13"/>
  <c r="X8" i="13"/>
  <c r="W8" i="13"/>
  <c r="V8" i="13"/>
  <c r="U8" i="13"/>
  <c r="T8" i="13"/>
  <c r="S8" i="13"/>
  <c r="R8" i="13"/>
  <c r="Q8" i="13"/>
  <c r="P8" i="13"/>
  <c r="O8" i="13"/>
  <c r="N8" i="13"/>
  <c r="M8" i="13"/>
  <c r="L8" i="13"/>
  <c r="K8" i="13"/>
  <c r="J8" i="13"/>
  <c r="A8" i="13" s="1"/>
  <c r="I8" i="13"/>
  <c r="G8" i="13"/>
  <c r="F8" i="13"/>
  <c r="E8" i="13"/>
  <c r="C8" i="13"/>
  <c r="B8" i="13"/>
  <c r="Y7" i="13"/>
  <c r="X7" i="13"/>
  <c r="W7" i="13"/>
  <c r="V7" i="13"/>
  <c r="U7" i="13"/>
  <c r="T7" i="13"/>
  <c r="S7" i="13"/>
  <c r="R7" i="13"/>
  <c r="Q7" i="13"/>
  <c r="P7" i="13"/>
  <c r="O7" i="13"/>
  <c r="N7" i="13"/>
  <c r="M7" i="13"/>
  <c r="L7" i="13"/>
  <c r="K7" i="13"/>
  <c r="J7" i="13"/>
  <c r="A7" i="13" s="1"/>
  <c r="I7" i="13"/>
  <c r="G7" i="13"/>
  <c r="F7" i="13"/>
  <c r="E7" i="13"/>
  <c r="C7" i="13"/>
  <c r="B7" i="13"/>
  <c r="Y6" i="13"/>
  <c r="X6" i="13"/>
  <c r="W6" i="13"/>
  <c r="V6" i="13"/>
  <c r="U6" i="13"/>
  <c r="T6" i="13"/>
  <c r="S6" i="13"/>
  <c r="R6" i="13"/>
  <c r="Q6" i="13"/>
  <c r="P6" i="13"/>
  <c r="O6" i="13"/>
  <c r="N6" i="13"/>
  <c r="M6" i="13"/>
  <c r="L6" i="13"/>
  <c r="K6" i="13"/>
  <c r="J6" i="13"/>
  <c r="A6" i="13" s="1"/>
  <c r="I6" i="13"/>
  <c r="G6" i="13"/>
  <c r="F6" i="13"/>
  <c r="E6" i="13"/>
  <c r="C6" i="13"/>
  <c r="B6" i="13"/>
  <c r="Y5" i="13"/>
  <c r="X5" i="13"/>
  <c r="W5" i="13"/>
  <c r="V5" i="13"/>
  <c r="U5" i="13"/>
  <c r="T5" i="13"/>
  <c r="S5" i="13"/>
  <c r="R5" i="13"/>
  <c r="Q5" i="13"/>
  <c r="P5" i="13"/>
  <c r="O5" i="13"/>
  <c r="N5" i="13"/>
  <c r="M5" i="13"/>
  <c r="L5" i="13"/>
  <c r="K5" i="13"/>
  <c r="J5" i="13"/>
  <c r="A5" i="13" s="1"/>
  <c r="A1" i="13" s="1"/>
  <c r="I5" i="13"/>
  <c r="G5" i="13"/>
  <c r="F5" i="13"/>
  <c r="E5" i="13"/>
  <c r="C5" i="13"/>
  <c r="B5" i="13"/>
  <c r="B14" i="42"/>
  <c r="F13" i="42"/>
  <c r="D13" i="42"/>
  <c r="B13" i="42"/>
  <c r="G10" i="42" s="1"/>
  <c r="F12" i="42"/>
  <c r="B12" i="42"/>
  <c r="F11" i="42"/>
  <c r="B11" i="42"/>
  <c r="B14" i="43"/>
  <c r="F13" i="43"/>
  <c r="D13" i="43"/>
  <c r="B13" i="43"/>
  <c r="F12" i="43"/>
  <c r="B12" i="43"/>
  <c r="F11" i="43"/>
  <c r="G10" i="43" s="1"/>
  <c r="C78" i="43" s="1"/>
  <c r="B11" i="43"/>
  <c r="B14" i="44"/>
  <c r="F13" i="44"/>
  <c r="D13" i="44"/>
  <c r="B13" i="44"/>
  <c r="F12" i="44"/>
  <c r="B12" i="44"/>
  <c r="F11" i="44"/>
  <c r="B11" i="44"/>
  <c r="B14" i="45"/>
  <c r="F13" i="45"/>
  <c r="D13" i="45"/>
  <c r="B13" i="45"/>
  <c r="F12" i="45"/>
  <c r="B12" i="45"/>
  <c r="F11" i="45"/>
  <c r="G10" i="45" s="1"/>
  <c r="C78" i="45" s="1"/>
  <c r="B11" i="45"/>
  <c r="B14" i="46"/>
  <c r="F13" i="46"/>
  <c r="D13" i="46"/>
  <c r="B13" i="46"/>
  <c r="F12" i="46"/>
  <c r="B12" i="46"/>
  <c r="F11" i="46"/>
  <c r="G10" i="46" s="1"/>
  <c r="C78" i="46" s="1"/>
  <c r="B11" i="46"/>
  <c r="C33" i="42"/>
  <c r="F17" i="42"/>
  <c r="D17" i="42"/>
  <c r="B17" i="42"/>
  <c r="D16" i="42"/>
  <c r="B16" i="42"/>
  <c r="C33" i="43"/>
  <c r="F17" i="43"/>
  <c r="D17" i="43"/>
  <c r="B17" i="43"/>
  <c r="D16" i="43"/>
  <c r="B16" i="43"/>
  <c r="C33" i="44"/>
  <c r="F17" i="44"/>
  <c r="D17" i="44"/>
  <c r="B17" i="44"/>
  <c r="D16" i="44"/>
  <c r="B16" i="44"/>
  <c r="C33" i="45"/>
  <c r="F17" i="45"/>
  <c r="D17" i="45"/>
  <c r="B17" i="45"/>
  <c r="D16" i="45"/>
  <c r="B16" i="45"/>
  <c r="C33" i="46"/>
  <c r="F17" i="46"/>
  <c r="D17" i="46"/>
  <c r="B17" i="46"/>
  <c r="D16" i="46"/>
  <c r="B16" i="46"/>
  <c r="G71" i="46"/>
  <c r="G70" i="46" s="1"/>
  <c r="F79" i="46" s="1"/>
  <c r="G60" i="46"/>
  <c r="G59" i="46"/>
  <c r="E79" i="46" s="1"/>
  <c r="G41" i="46"/>
  <c r="D79" i="46" s="1"/>
  <c r="G39" i="46"/>
  <c r="C79" i="46" s="1"/>
  <c r="G35" i="46"/>
  <c r="B79" i="46" s="1"/>
  <c r="G31" i="46"/>
  <c r="F78" i="46" s="1"/>
  <c r="F32" i="46"/>
  <c r="C32" i="46"/>
  <c r="F31" i="46"/>
  <c r="C31" i="46"/>
  <c r="G30" i="46"/>
  <c r="E78" i="46" s="1"/>
  <c r="F30" i="46"/>
  <c r="G19" i="46"/>
  <c r="D78" i="46" s="1"/>
  <c r="G11" i="46"/>
  <c r="G3" i="46"/>
  <c r="F3" i="46"/>
  <c r="G2" i="46"/>
  <c r="B78" i="46" s="1"/>
  <c r="E79" i="45"/>
  <c r="B79" i="45"/>
  <c r="G71" i="45"/>
  <c r="G70" i="45"/>
  <c r="F79" i="45" s="1"/>
  <c r="G60" i="45"/>
  <c r="G59" i="45"/>
  <c r="B76" i="45" s="1"/>
  <c r="G41" i="45"/>
  <c r="D79" i="45" s="1"/>
  <c r="G39" i="45"/>
  <c r="C79" i="45" s="1"/>
  <c r="G35" i="45"/>
  <c r="F32" i="45"/>
  <c r="C32" i="45"/>
  <c r="F31" i="45"/>
  <c r="C31" i="45"/>
  <c r="G31" i="45" s="1"/>
  <c r="F78" i="45" s="1"/>
  <c r="G30" i="45"/>
  <c r="E78" i="45" s="1"/>
  <c r="F30" i="45"/>
  <c r="G19" i="45"/>
  <c r="D78" i="45" s="1"/>
  <c r="G11" i="45"/>
  <c r="G3" i="45"/>
  <c r="F3" i="45"/>
  <c r="G2" i="45"/>
  <c r="D79" i="44"/>
  <c r="C79" i="44"/>
  <c r="G71" i="44"/>
  <c r="G70" i="44"/>
  <c r="F79" i="44" s="1"/>
  <c r="G60" i="44"/>
  <c r="G59" i="44"/>
  <c r="E79" i="44" s="1"/>
  <c r="G41" i="44"/>
  <c r="G39" i="44"/>
  <c r="G35" i="44"/>
  <c r="B79" i="44" s="1"/>
  <c r="F32" i="44"/>
  <c r="C32" i="44"/>
  <c r="F31" i="44"/>
  <c r="C31" i="44"/>
  <c r="G30" i="44"/>
  <c r="E78" i="44" s="1"/>
  <c r="F30" i="44"/>
  <c r="G19" i="44"/>
  <c r="D78" i="44" s="1"/>
  <c r="G11" i="44"/>
  <c r="G10" i="44"/>
  <c r="C78" i="44" s="1"/>
  <c r="G3" i="44"/>
  <c r="F3" i="44"/>
  <c r="G2" i="44"/>
  <c r="B78" i="44" s="1"/>
  <c r="E79" i="43"/>
  <c r="B79" i="43"/>
  <c r="G71" i="43"/>
  <c r="G70" i="43"/>
  <c r="F79" i="43" s="1"/>
  <c r="G60" i="43"/>
  <c r="G59" i="43"/>
  <c r="B76" i="43" s="1"/>
  <c r="G41" i="43"/>
  <c r="D79" i="43" s="1"/>
  <c r="G39" i="43"/>
  <c r="C79" i="43" s="1"/>
  <c r="G35" i="43"/>
  <c r="F32" i="43"/>
  <c r="C32" i="43"/>
  <c r="F31" i="43"/>
  <c r="C31" i="43"/>
  <c r="G31" i="43" s="1"/>
  <c r="F78" i="43" s="1"/>
  <c r="G30" i="43"/>
  <c r="E78" i="43" s="1"/>
  <c r="F30" i="43"/>
  <c r="G19" i="43"/>
  <c r="D78" i="43" s="1"/>
  <c r="G11" i="43"/>
  <c r="G3" i="43"/>
  <c r="F3" i="43"/>
  <c r="G2" i="43"/>
  <c r="D79" i="42"/>
  <c r="C79" i="42"/>
  <c r="B78" i="42"/>
  <c r="G71" i="42"/>
  <c r="G70" i="42"/>
  <c r="F79" i="42" s="1"/>
  <c r="G60" i="42"/>
  <c r="G59" i="42"/>
  <c r="E79" i="42" s="1"/>
  <c r="G41" i="42"/>
  <c r="G39" i="42"/>
  <c r="G35" i="42"/>
  <c r="B79" i="42" s="1"/>
  <c r="F32" i="42"/>
  <c r="C32" i="42"/>
  <c r="F31" i="42"/>
  <c r="C31" i="42"/>
  <c r="G30" i="42"/>
  <c r="E78" i="42" s="1"/>
  <c r="F30" i="42"/>
  <c r="G19" i="42"/>
  <c r="D78" i="42" s="1"/>
  <c r="G3" i="42"/>
  <c r="G2" i="42"/>
  <c r="D3" i="9"/>
  <c r="AJ3" i="9" s="1"/>
  <c r="BQ2" i="37"/>
  <c r="BP2" i="37"/>
  <c r="BM2" i="37"/>
  <c r="BF2" i="37"/>
  <c r="BE2" i="37"/>
  <c r="BD2" i="37"/>
  <c r="BC2" i="37"/>
  <c r="BB2" i="37"/>
  <c r="BA2" i="37"/>
  <c r="AZ2" i="37"/>
  <c r="AY2" i="37"/>
  <c r="AX2" i="37"/>
  <c r="AW2" i="37"/>
  <c r="AV2" i="37"/>
  <c r="AU2" i="37"/>
  <c r="AT2" i="37"/>
  <c r="AS2" i="37"/>
  <c r="AR2" i="37"/>
  <c r="AQ2" i="37"/>
  <c r="AP2" i="37"/>
  <c r="AO2" i="37"/>
  <c r="AN2" i="37"/>
  <c r="AM2" i="37"/>
  <c r="AK2" i="37"/>
  <c r="AJ2" i="37"/>
  <c r="AI2" i="37"/>
  <c r="AH2" i="37"/>
  <c r="AG2" i="37"/>
  <c r="AF2" i="37"/>
  <c r="AE2" i="37"/>
  <c r="AD2" i="37"/>
  <c r="AC2" i="37"/>
  <c r="AB2" i="37"/>
  <c r="AA2" i="37"/>
  <c r="Z2" i="37"/>
  <c r="Y2" i="37"/>
  <c r="X2" i="37"/>
  <c r="W2" i="37"/>
  <c r="V2" i="37"/>
  <c r="U2" i="37"/>
  <c r="T2" i="37"/>
  <c r="S2" i="37"/>
  <c r="R2" i="37"/>
  <c r="Q2" i="37"/>
  <c r="P2" i="37"/>
  <c r="O2" i="37"/>
  <c r="N2" i="37"/>
  <c r="M2" i="37"/>
  <c r="L2" i="37"/>
  <c r="K2" i="37"/>
  <c r="J2" i="37"/>
  <c r="I2" i="37"/>
  <c r="H2" i="37"/>
  <c r="G2" i="37"/>
  <c r="F2" i="37"/>
  <c r="E2" i="37"/>
  <c r="D2" i="37"/>
  <c r="C2" i="37"/>
  <c r="B2" i="37"/>
  <c r="E3" i="9"/>
  <c r="G11" i="35"/>
  <c r="G11" i="42" s="1"/>
  <c r="F45" i="35"/>
  <c r="F46" i="35"/>
  <c r="G100" i="35"/>
  <c r="D56" i="35"/>
  <c r="B39" i="35"/>
  <c r="G89" i="35"/>
  <c r="G91" i="35"/>
  <c r="G94" i="35"/>
  <c r="G90" i="35"/>
  <c r="C9" i="28"/>
  <c r="C108" i="35"/>
  <c r="B108" i="35"/>
  <c r="F17" i="31"/>
  <c r="D17" i="31"/>
  <c r="B17" i="31"/>
  <c r="D16" i="31"/>
  <c r="B16" i="31"/>
  <c r="B14" i="31"/>
  <c r="F13" i="31"/>
  <c r="D13" i="31"/>
  <c r="B13" i="31"/>
  <c r="F12" i="31"/>
  <c r="B12" i="31"/>
  <c r="F11" i="31"/>
  <c r="B11" i="31"/>
  <c r="F17" i="39"/>
  <c r="D17" i="39"/>
  <c r="B17" i="39"/>
  <c r="D16" i="39"/>
  <c r="B16" i="39"/>
  <c r="B14" i="39"/>
  <c r="F13" i="39"/>
  <c r="D13" i="39"/>
  <c r="B13" i="39"/>
  <c r="F12" i="39"/>
  <c r="B12" i="39"/>
  <c r="F11" i="39"/>
  <c r="B11" i="39"/>
  <c r="F17" i="40"/>
  <c r="D17" i="40"/>
  <c r="B17" i="40"/>
  <c r="D16" i="40"/>
  <c r="B16" i="40"/>
  <c r="B14" i="40"/>
  <c r="F13" i="40"/>
  <c r="D13" i="40"/>
  <c r="B13" i="40"/>
  <c r="F12" i="40"/>
  <c r="B12" i="40"/>
  <c r="F11" i="40"/>
  <c r="B11" i="40"/>
  <c r="F17" i="30"/>
  <c r="D17" i="30"/>
  <c r="B17" i="30"/>
  <c r="D16" i="30"/>
  <c r="B16" i="30"/>
  <c r="B14" i="30"/>
  <c r="F13" i="30"/>
  <c r="D13" i="30"/>
  <c r="B13" i="30"/>
  <c r="F12" i="30"/>
  <c r="B12" i="30"/>
  <c r="F11" i="30"/>
  <c r="B11" i="30"/>
  <c r="F17" i="12"/>
  <c r="D17" i="12"/>
  <c r="B17" i="12"/>
  <c r="D16" i="12"/>
  <c r="B16" i="12"/>
  <c r="B14" i="12"/>
  <c r="F13" i="12"/>
  <c r="D13" i="12"/>
  <c r="B13" i="12"/>
  <c r="F12" i="12"/>
  <c r="B12" i="12"/>
  <c r="F11" i="12"/>
  <c r="B11" i="12"/>
  <c r="H41" i="35"/>
  <c r="G38" i="35" s="1"/>
  <c r="G39" i="35" s="1"/>
  <c r="B106" i="35" s="1"/>
  <c r="C79" i="40"/>
  <c r="B79" i="40"/>
  <c r="G71" i="40"/>
  <c r="G70" i="40"/>
  <c r="F79" i="40"/>
  <c r="G60" i="40"/>
  <c r="G59" i="40"/>
  <c r="E79" i="40"/>
  <c r="G41" i="40"/>
  <c r="D79" i="40"/>
  <c r="G39" i="40"/>
  <c r="G35" i="40"/>
  <c r="C33" i="40"/>
  <c r="F32" i="40"/>
  <c r="C32" i="40"/>
  <c r="F31" i="40"/>
  <c r="C31" i="40"/>
  <c r="G30" i="40"/>
  <c r="E78" i="40"/>
  <c r="F30" i="40"/>
  <c r="G19" i="40"/>
  <c r="D78" i="40"/>
  <c r="G11" i="40"/>
  <c r="F3" i="40"/>
  <c r="G3" i="40" s="1"/>
  <c r="B75" i="40" s="1"/>
  <c r="G2" i="40"/>
  <c r="B78" i="40"/>
  <c r="D79" i="39"/>
  <c r="C79" i="39"/>
  <c r="G71" i="39"/>
  <c r="G70" i="39"/>
  <c r="F79" i="39"/>
  <c r="G60" i="39"/>
  <c r="G59" i="39"/>
  <c r="E79" i="39"/>
  <c r="G41" i="39"/>
  <c r="G39" i="39"/>
  <c r="G35" i="39"/>
  <c r="B79" i="39"/>
  <c r="C33" i="39"/>
  <c r="G31" i="39"/>
  <c r="F78" i="39"/>
  <c r="F32" i="39"/>
  <c r="C32" i="39"/>
  <c r="F31" i="39"/>
  <c r="C31" i="39"/>
  <c r="G30" i="39"/>
  <c r="E78" i="39"/>
  <c r="F30" i="39"/>
  <c r="G19" i="39"/>
  <c r="D78" i="39"/>
  <c r="G11" i="39"/>
  <c r="F3" i="39"/>
  <c r="G3" i="39" s="1"/>
  <c r="B75" i="39" s="1"/>
  <c r="G2" i="39"/>
  <c r="B78" i="39"/>
  <c r="G10" i="39"/>
  <c r="G10" i="40"/>
  <c r="C78" i="40"/>
  <c r="G31" i="40"/>
  <c r="F78" i="40"/>
  <c r="B76" i="40"/>
  <c r="C78" i="39"/>
  <c r="B76" i="39"/>
  <c r="G26" i="35"/>
  <c r="E2" i="13"/>
  <c r="E3" i="13"/>
  <c r="E4" i="13"/>
  <c r="C33" i="31"/>
  <c r="C33" i="30"/>
  <c r="C33" i="12"/>
  <c r="F47" i="35"/>
  <c r="F48" i="35"/>
  <c r="F49" i="35"/>
  <c r="F50" i="35"/>
  <c r="F51" i="35"/>
  <c r="F52" i="35"/>
  <c r="F53" i="35"/>
  <c r="F54" i="35"/>
  <c r="G58" i="35"/>
  <c r="C106" i="35" s="1"/>
  <c r="G86" i="35"/>
  <c r="G75" i="35"/>
  <c r="G72" i="35"/>
  <c r="G69" i="35"/>
  <c r="H38" i="35"/>
  <c r="G46" i="35"/>
  <c r="H54" i="35"/>
  <c r="G54" i="35"/>
  <c r="G45" i="35"/>
  <c r="G47" i="35"/>
  <c r="G48" i="35"/>
  <c r="G49" i="35"/>
  <c r="G50" i="35"/>
  <c r="G51" i="35"/>
  <c r="G52" i="35"/>
  <c r="H52" i="35"/>
  <c r="G53" i="35"/>
  <c r="H53" i="35"/>
  <c r="H51" i="35"/>
  <c r="H47" i="35"/>
  <c r="H46" i="35"/>
  <c r="H50" i="35"/>
  <c r="H45" i="35"/>
  <c r="H49" i="35"/>
  <c r="H48" i="35"/>
  <c r="G55" i="35"/>
  <c r="B109" i="35"/>
  <c r="E107" i="35"/>
  <c r="D107" i="35"/>
  <c r="C107" i="35"/>
  <c r="A69" i="35"/>
  <c r="G68" i="35"/>
  <c r="G65" i="35"/>
  <c r="D65" i="35"/>
  <c r="G59" i="35"/>
  <c r="G25" i="35"/>
  <c r="C105" i="35"/>
  <c r="G23" i="35"/>
  <c r="B105" i="35"/>
  <c r="G10" i="35"/>
  <c r="C104" i="35" s="1"/>
  <c r="G2" i="35"/>
  <c r="G66" i="35"/>
  <c r="B107" i="35"/>
  <c r="H55" i="35"/>
  <c r="B103" i="35"/>
  <c r="C103" i="35"/>
  <c r="B104" i="35"/>
  <c r="D43" i="35"/>
  <c r="D106" i="35"/>
  <c r="G71" i="31"/>
  <c r="G70" i="31"/>
  <c r="F79" i="31"/>
  <c r="G60" i="31"/>
  <c r="G59" i="31"/>
  <c r="G41" i="31"/>
  <c r="D79" i="31"/>
  <c r="G39" i="31"/>
  <c r="C79" i="31"/>
  <c r="G35" i="31"/>
  <c r="B79" i="31"/>
  <c r="G30" i="31"/>
  <c r="E78" i="31"/>
  <c r="G19" i="31"/>
  <c r="D78" i="31"/>
  <c r="G2" i="31"/>
  <c r="B78" i="31"/>
  <c r="G71" i="30"/>
  <c r="G70" i="30"/>
  <c r="F79" i="30"/>
  <c r="G60" i="30"/>
  <c r="G59" i="30"/>
  <c r="G41" i="30"/>
  <c r="D79" i="30"/>
  <c r="G39" i="30"/>
  <c r="C79" i="30"/>
  <c r="G35" i="30"/>
  <c r="B79" i="30"/>
  <c r="G30" i="30"/>
  <c r="E78" i="30"/>
  <c r="G19" i="30"/>
  <c r="D78" i="30"/>
  <c r="G2" i="30"/>
  <c r="B78" i="30"/>
  <c r="G41" i="12"/>
  <c r="D79" i="12"/>
  <c r="Y4" i="13"/>
  <c r="W4" i="13"/>
  <c r="V4" i="13"/>
  <c r="U4" i="13"/>
  <c r="T4" i="13"/>
  <c r="S4" i="13"/>
  <c r="R4" i="13"/>
  <c r="Q4" i="13"/>
  <c r="P4" i="13"/>
  <c r="O4" i="13"/>
  <c r="N4" i="13"/>
  <c r="M4" i="13"/>
  <c r="L4" i="13"/>
  <c r="K4" i="13"/>
  <c r="J4" i="13"/>
  <c r="I4" i="13"/>
  <c r="G4" i="13"/>
  <c r="F4" i="13"/>
  <c r="C4" i="13"/>
  <c r="B4" i="13"/>
  <c r="Y3" i="13"/>
  <c r="W3" i="13"/>
  <c r="V3" i="13"/>
  <c r="U3" i="13"/>
  <c r="T3" i="13"/>
  <c r="S3" i="13"/>
  <c r="R3" i="13"/>
  <c r="Q3" i="13"/>
  <c r="P3" i="13"/>
  <c r="O3" i="13"/>
  <c r="N3" i="13"/>
  <c r="M3" i="13"/>
  <c r="L3" i="13"/>
  <c r="K3" i="13"/>
  <c r="J3" i="13"/>
  <c r="I3" i="13"/>
  <c r="G3" i="13"/>
  <c r="F3" i="13"/>
  <c r="C3" i="13"/>
  <c r="B3" i="13"/>
  <c r="Y2" i="13"/>
  <c r="W2" i="13"/>
  <c r="V2" i="13"/>
  <c r="U2" i="13"/>
  <c r="T2" i="13"/>
  <c r="S2" i="13"/>
  <c r="R2" i="13"/>
  <c r="Q2" i="13"/>
  <c r="P2" i="13"/>
  <c r="O2" i="13"/>
  <c r="N2" i="13"/>
  <c r="M2" i="13"/>
  <c r="L2" i="13"/>
  <c r="K2" i="13"/>
  <c r="J2" i="13"/>
  <c r="I2" i="13"/>
  <c r="G2" i="13"/>
  <c r="F2" i="13"/>
  <c r="C2" i="13"/>
  <c r="B2" i="13"/>
  <c r="F3" i="31"/>
  <c r="G3" i="31" s="1"/>
  <c r="B75" i="31" s="1"/>
  <c r="F3" i="30"/>
  <c r="G3" i="30" s="1"/>
  <c r="B75" i="30" s="1"/>
  <c r="A4" i="13"/>
  <c r="F30" i="31"/>
  <c r="X4" i="13"/>
  <c r="F32" i="31"/>
  <c r="C32" i="31"/>
  <c r="C31" i="31"/>
  <c r="F32" i="30"/>
  <c r="C32" i="30"/>
  <c r="C31" i="30"/>
  <c r="F31" i="31"/>
  <c r="F31" i="30"/>
  <c r="F30" i="30"/>
  <c r="X3" i="13"/>
  <c r="F30" i="12"/>
  <c r="X2" i="13"/>
  <c r="F31" i="12"/>
  <c r="C31" i="12"/>
  <c r="G71" i="12"/>
  <c r="G60" i="12"/>
  <c r="G59" i="12"/>
  <c r="G3" i="12"/>
  <c r="G19" i="12"/>
  <c r="D78" i="12"/>
  <c r="G70" i="12"/>
  <c r="F79" i="12"/>
  <c r="G39" i="12"/>
  <c r="C79" i="12"/>
  <c r="G35" i="12"/>
  <c r="B79" i="12"/>
  <c r="F32" i="12"/>
  <c r="C32" i="12"/>
  <c r="G30" i="12"/>
  <c r="E78" i="12"/>
  <c r="G2" i="12"/>
  <c r="B78" i="12"/>
  <c r="A3" i="13"/>
  <c r="A2" i="13"/>
  <c r="B76" i="12"/>
  <c r="E79" i="12"/>
  <c r="B76" i="31"/>
  <c r="E79" i="31"/>
  <c r="B76" i="30"/>
  <c r="E79" i="30"/>
  <c r="G31" i="30"/>
  <c r="F78" i="30"/>
  <c r="G31" i="31"/>
  <c r="F78" i="31"/>
  <c r="G10" i="31"/>
  <c r="C78" i="31"/>
  <c r="G31" i="12"/>
  <c r="F78" i="12"/>
  <c r="G10" i="30"/>
  <c r="C78" i="30"/>
  <c r="G10" i="12"/>
  <c r="C78" i="12"/>
  <c r="G11" i="31"/>
  <c r="G11" i="30"/>
  <c r="F107" i="35"/>
  <c r="G11" i="12" l="1"/>
  <c r="B75" i="12" s="1"/>
  <c r="B75" i="43"/>
  <c r="G31" i="42"/>
  <c r="F78" i="42" s="1"/>
  <c r="B75" i="45"/>
  <c r="G31" i="44"/>
  <c r="F78" i="44" s="1"/>
  <c r="B75" i="44"/>
  <c r="B75" i="46"/>
  <c r="C78" i="42"/>
  <c r="B75" i="42"/>
  <c r="B78" i="45"/>
  <c r="B78" i="43"/>
  <c r="B76" i="42"/>
  <c r="B76" i="44"/>
  <c r="B76" i="46"/>
  <c r="T3" i="9"/>
  <c r="H3" i="9"/>
  <c r="X3" i="9"/>
  <c r="AN3" i="9"/>
  <c r="L3" i="9"/>
  <c r="AB3" i="9"/>
  <c r="AS12" i="9"/>
  <c r="K12" i="9"/>
  <c r="G12" i="9"/>
  <c r="AT11" i="9"/>
  <c r="L11" i="9"/>
  <c r="H11" i="9"/>
  <c r="B11" i="9"/>
  <c r="M10" i="9"/>
  <c r="I10" i="9"/>
  <c r="C10" i="9"/>
  <c r="AR9" i="9"/>
  <c r="J9" i="9"/>
  <c r="F9" i="9"/>
  <c r="AS8" i="9"/>
  <c r="K8" i="9"/>
  <c r="G8" i="9"/>
  <c r="AT7" i="9"/>
  <c r="L7" i="9"/>
  <c r="H7" i="9"/>
  <c r="B7" i="9"/>
  <c r="M6" i="9"/>
  <c r="I6" i="9"/>
  <c r="C6" i="9"/>
  <c r="AR5" i="9"/>
  <c r="J5" i="9"/>
  <c r="F5" i="9"/>
  <c r="AS4" i="9"/>
  <c r="K4" i="9"/>
  <c r="G4" i="9"/>
  <c r="BK3" i="9"/>
  <c r="BG3" i="9"/>
  <c r="BC3" i="9"/>
  <c r="AY3" i="9"/>
  <c r="AU3" i="9"/>
  <c r="AQ3" i="9"/>
  <c r="AM3" i="9"/>
  <c r="AI3" i="9"/>
  <c r="AE3" i="9"/>
  <c r="AA3" i="9"/>
  <c r="W3" i="9"/>
  <c r="S3" i="9"/>
  <c r="O3" i="9"/>
  <c r="K3" i="9"/>
  <c r="G3" i="9"/>
  <c r="C3" i="9"/>
  <c r="M12" i="9"/>
  <c r="I12" i="9"/>
  <c r="C12" i="9"/>
  <c r="AR11" i="9"/>
  <c r="F11" i="9"/>
  <c r="AS10" i="9"/>
  <c r="G10" i="9"/>
  <c r="L9" i="9"/>
  <c r="B9" i="9"/>
  <c r="I8" i="9"/>
  <c r="AR7" i="9"/>
  <c r="F7" i="9"/>
  <c r="G6" i="9"/>
  <c r="AT5" i="9"/>
  <c r="H5" i="9"/>
  <c r="I4" i="9"/>
  <c r="BI3" i="9"/>
  <c r="BA3" i="9"/>
  <c r="AS3" i="9"/>
  <c r="AK3" i="9"/>
  <c r="AC3" i="9"/>
  <c r="U3" i="9"/>
  <c r="M3" i="9"/>
  <c r="AT12" i="9"/>
  <c r="H12" i="9"/>
  <c r="M11" i="9"/>
  <c r="C11" i="9"/>
  <c r="J10" i="9"/>
  <c r="F10" i="9"/>
  <c r="K9" i="9"/>
  <c r="AT8" i="9"/>
  <c r="H8" i="9"/>
  <c r="M7" i="9"/>
  <c r="C7" i="9"/>
  <c r="J6" i="9"/>
  <c r="AS5" i="9"/>
  <c r="G5" i="9"/>
  <c r="L4" i="9"/>
  <c r="B4" i="9"/>
  <c r="BD3" i="9"/>
  <c r="J12" i="9"/>
  <c r="F12" i="9"/>
  <c r="AS11" i="9"/>
  <c r="K11" i="9"/>
  <c r="G11" i="9"/>
  <c r="AT10" i="9"/>
  <c r="L10" i="9"/>
  <c r="H10" i="9"/>
  <c r="B10" i="9"/>
  <c r="M9" i="9"/>
  <c r="I9" i="9"/>
  <c r="C9" i="9"/>
  <c r="AR8" i="9"/>
  <c r="J8" i="9"/>
  <c r="F8" i="9"/>
  <c r="AS7" i="9"/>
  <c r="K7" i="9"/>
  <c r="G7" i="9"/>
  <c r="AT6" i="9"/>
  <c r="L6" i="9"/>
  <c r="H6" i="9"/>
  <c r="B6" i="9"/>
  <c r="M5" i="9"/>
  <c r="I5" i="9"/>
  <c r="C5" i="9"/>
  <c r="AR4" i="9"/>
  <c r="J4" i="9"/>
  <c r="F4" i="9"/>
  <c r="BJ3" i="9"/>
  <c r="BF3" i="9"/>
  <c r="BB3" i="9"/>
  <c r="AX3" i="9"/>
  <c r="AT3" i="9"/>
  <c r="AP3" i="9"/>
  <c r="AL3" i="9"/>
  <c r="AH3" i="9"/>
  <c r="AD3" i="9"/>
  <c r="Z3" i="9"/>
  <c r="V3" i="9"/>
  <c r="R3" i="9"/>
  <c r="N3" i="9"/>
  <c r="J3" i="9"/>
  <c r="F3" i="9"/>
  <c r="B3" i="9"/>
  <c r="J11" i="9"/>
  <c r="K10" i="9"/>
  <c r="AT9" i="9"/>
  <c r="H9" i="9"/>
  <c r="M8" i="9"/>
  <c r="C8" i="9"/>
  <c r="J7" i="9"/>
  <c r="AS6" i="9"/>
  <c r="K6" i="9"/>
  <c r="L5" i="9"/>
  <c r="B5" i="9"/>
  <c r="M4" i="9"/>
  <c r="C4" i="9"/>
  <c r="BE3" i="9"/>
  <c r="AW3" i="9"/>
  <c r="AO3" i="9"/>
  <c r="AG3" i="9"/>
  <c r="Y3" i="9"/>
  <c r="Q3" i="9"/>
  <c r="I3" i="9"/>
  <c r="L12" i="9"/>
  <c r="B12" i="9"/>
  <c r="I11" i="9"/>
  <c r="AR10" i="9"/>
  <c r="AS9" i="9"/>
  <c r="G9" i="9"/>
  <c r="L8" i="9"/>
  <c r="B8" i="9"/>
  <c r="I7" i="9"/>
  <c r="AR6" i="9"/>
  <c r="F6" i="9"/>
  <c r="K5" i="9"/>
  <c r="AT4" i="9"/>
  <c r="H4" i="9"/>
  <c r="BH3" i="9"/>
  <c r="AZ3" i="9"/>
  <c r="AV3" i="9"/>
  <c r="P3" i="9"/>
  <c r="AF3" i="9"/>
  <c r="G18" i="35"/>
  <c r="D104" i="35" s="1"/>
  <c r="H42" i="35"/>
  <c r="B102" i="35" l="1"/>
</calcChain>
</file>

<file path=xl/sharedStrings.xml><?xml version="1.0" encoding="utf-8"?>
<sst xmlns="http://schemas.openxmlformats.org/spreadsheetml/2006/main" count="9662" uniqueCount="3016">
  <si>
    <t>②プロジェクトメンバーにいる</t>
  </si>
  <si>
    <t>丹波市</t>
  </si>
  <si>
    <t>安曇野市</t>
  </si>
  <si>
    <t>申込日</t>
    <rPh sb="0" eb="3">
      <t>モウシコミビ</t>
    </rPh>
    <phoneticPr fontId="7"/>
  </si>
  <si>
    <t>函館市</t>
  </si>
  <si>
    <t>埼玉県</t>
  </si>
  <si>
    <t>有田町</t>
  </si>
  <si>
    <t>井川町</t>
  </si>
  <si>
    <t>古賀市</t>
  </si>
  <si>
    <t>越前市</t>
  </si>
  <si>
    <t>団体名</t>
    <rPh sb="0" eb="2">
      <t>ダンタイ</t>
    </rPh>
    <rPh sb="2" eb="3">
      <t>メイ</t>
    </rPh>
    <phoneticPr fontId="7"/>
  </si>
  <si>
    <t>苫前町</t>
  </si>
  <si>
    <t>風間浦村</t>
  </si>
  <si>
    <t>中井町</t>
  </si>
  <si>
    <t>派遣決定番号</t>
    <rPh sb="0" eb="2">
      <t>ハケン</t>
    </rPh>
    <rPh sb="2" eb="4">
      <t>ケッテイ</t>
    </rPh>
    <rPh sb="4" eb="6">
      <t>バンゴウ</t>
    </rPh>
    <phoneticPr fontId="7"/>
  </si>
  <si>
    <t>亀山市</t>
  </si>
  <si>
    <t>つがる市</t>
  </si>
  <si>
    <t>我孫子市</t>
  </si>
  <si>
    <t>岩見沢市</t>
  </si>
  <si>
    <t>その他</t>
    <rPh sb="2" eb="3">
      <t>タ</t>
    </rPh>
    <phoneticPr fontId="7"/>
  </si>
  <si>
    <t>常陸太田市</t>
  </si>
  <si>
    <t>須坂市</t>
  </si>
  <si>
    <t>関</t>
    <rPh sb="0" eb="1">
      <t>セキ</t>
    </rPh>
    <phoneticPr fontId="7"/>
  </si>
  <si>
    <t>派遣日</t>
    <rPh sb="0" eb="2">
      <t>ハケン</t>
    </rPh>
    <rPh sb="2" eb="3">
      <t>ビ</t>
    </rPh>
    <phoneticPr fontId="7"/>
  </si>
  <si>
    <t>北上市</t>
  </si>
  <si>
    <t>平田村</t>
  </si>
  <si>
    <t>滝川市</t>
  </si>
  <si>
    <t>神川町</t>
  </si>
  <si>
    <t>湧水町</t>
  </si>
  <si>
    <t>新潟市</t>
  </si>
  <si>
    <t>下北山村</t>
  </si>
  <si>
    <t>郵便番号</t>
    <rPh sb="0" eb="4">
      <t>ユウビンバンゴウ</t>
    </rPh>
    <phoneticPr fontId="7"/>
  </si>
  <si>
    <t>宇都宮市</t>
  </si>
  <si>
    <t>南あわじ市</t>
  </si>
  <si>
    <t>大泉町</t>
  </si>
  <si>
    <t>都道府県</t>
    <rPh sb="0" eb="4">
      <t>トドウフケン</t>
    </rPh>
    <phoneticPr fontId="7"/>
  </si>
  <si>
    <t>花巻市</t>
  </si>
  <si>
    <t>半田市</t>
  </si>
  <si>
    <t>橋本市</t>
  </si>
  <si>
    <t>裾野市</t>
  </si>
  <si>
    <t>愛荘町</t>
  </si>
  <si>
    <t>鯖江市</t>
  </si>
  <si>
    <t>小城市</t>
  </si>
  <si>
    <t>田野町</t>
  </si>
  <si>
    <t>市貝町</t>
  </si>
  <si>
    <t>千曲市</t>
  </si>
  <si>
    <t>野々市市</t>
  </si>
  <si>
    <t>区分</t>
    <rPh sb="0" eb="2">
      <t>クブン</t>
    </rPh>
    <phoneticPr fontId="7"/>
  </si>
  <si>
    <t>十和田市</t>
  </si>
  <si>
    <t>北名古屋市</t>
  </si>
  <si>
    <t>三笠市</t>
  </si>
  <si>
    <t>有</t>
    <rPh sb="0" eb="1">
      <t>アリ</t>
    </rPh>
    <phoneticPr fontId="7"/>
  </si>
  <si>
    <t>市区町村</t>
    <rPh sb="0" eb="2">
      <t>シク</t>
    </rPh>
    <rPh sb="2" eb="4">
      <t>チョウソン</t>
    </rPh>
    <phoneticPr fontId="7"/>
  </si>
  <si>
    <t>鹿沼市</t>
  </si>
  <si>
    <t>松浦市</t>
  </si>
  <si>
    <t>協議会</t>
    <rPh sb="0" eb="3">
      <t>キョウギカイ</t>
    </rPh>
    <phoneticPr fontId="7"/>
  </si>
  <si>
    <t>中札内村</t>
  </si>
  <si>
    <t>みやこ町</t>
  </si>
  <si>
    <t>盛岡市</t>
  </si>
  <si>
    <t>古河市</t>
  </si>
  <si>
    <t>合志市</t>
  </si>
  <si>
    <t>北海道</t>
  </si>
  <si>
    <t>勝山市</t>
  </si>
  <si>
    <t>珠洲市</t>
  </si>
  <si>
    <t>札幌市</t>
  </si>
  <si>
    <t>恵庭市</t>
  </si>
  <si>
    <t>小樽市</t>
  </si>
  <si>
    <t>昭島市</t>
  </si>
  <si>
    <t>知多市</t>
  </si>
  <si>
    <t>八尾市</t>
  </si>
  <si>
    <t>武蔵野市</t>
  </si>
  <si>
    <t>④次年度に引続き改めて解決策について検討したい</t>
    <rPh sb="1" eb="4">
      <t>ジネンド</t>
    </rPh>
    <rPh sb="5" eb="7">
      <t>ヒキツヅ</t>
    </rPh>
    <rPh sb="8" eb="9">
      <t>アラタ</t>
    </rPh>
    <rPh sb="11" eb="14">
      <t>カイケツサク</t>
    </rPh>
    <rPh sb="18" eb="20">
      <t>ケントウ</t>
    </rPh>
    <phoneticPr fontId="7"/>
  </si>
  <si>
    <t>御所市</t>
  </si>
  <si>
    <t>宗像市</t>
  </si>
  <si>
    <t>赤平市</t>
  </si>
  <si>
    <t>刈羽村</t>
  </si>
  <si>
    <t>五所川原市</t>
  </si>
  <si>
    <t>指名理由</t>
    <rPh sb="0" eb="2">
      <t>シメイ</t>
    </rPh>
    <rPh sb="2" eb="4">
      <t>リユウ</t>
    </rPh>
    <phoneticPr fontId="7"/>
  </si>
  <si>
    <t>茨城町</t>
  </si>
  <si>
    <t>旭川市</t>
  </si>
  <si>
    <t>稚内市</t>
  </si>
  <si>
    <t>南小国町</t>
  </si>
  <si>
    <t>宇陀市</t>
  </si>
  <si>
    <t>石狩市</t>
  </si>
  <si>
    <t>うきは市</t>
  </si>
  <si>
    <t>宮古市</t>
  </si>
  <si>
    <t>長浜市</t>
  </si>
  <si>
    <t>美唄市</t>
  </si>
  <si>
    <t>錦町</t>
  </si>
  <si>
    <t>瑞浪市</t>
  </si>
  <si>
    <t>みなかみ町</t>
  </si>
  <si>
    <t>国東市</t>
  </si>
  <si>
    <t>室蘭市</t>
  </si>
  <si>
    <t>姶良市</t>
  </si>
  <si>
    <t>あきる野市</t>
  </si>
  <si>
    <t>日高川町</t>
  </si>
  <si>
    <t>和気町</t>
  </si>
  <si>
    <t>釧路市</t>
  </si>
  <si>
    <t>香美市</t>
  </si>
  <si>
    <t>和泉市</t>
  </si>
  <si>
    <t>開始時刻</t>
    <rPh sb="0" eb="2">
      <t>カイシ</t>
    </rPh>
    <rPh sb="2" eb="4">
      <t>ジコク</t>
    </rPh>
    <phoneticPr fontId="7"/>
  </si>
  <si>
    <t>川口市</t>
  </si>
  <si>
    <t>遠野市</t>
  </si>
  <si>
    <t>①</t>
  </si>
  <si>
    <t>舞鶴市</t>
  </si>
  <si>
    <t>草津市</t>
  </si>
  <si>
    <t>帯広市</t>
  </si>
  <si>
    <t>北見市</t>
  </si>
  <si>
    <t>大川市</t>
  </si>
  <si>
    <t>いの町</t>
  </si>
  <si>
    <t>日置市</t>
  </si>
  <si>
    <t>八街市</t>
  </si>
  <si>
    <t>久慈市</t>
  </si>
  <si>
    <t>網走市</t>
  </si>
  <si>
    <t>牛久市</t>
  </si>
  <si>
    <t>平川市</t>
  </si>
  <si>
    <t>川南町</t>
  </si>
  <si>
    <t>夕張市</t>
  </si>
  <si>
    <t>瀬戸内町</t>
  </si>
  <si>
    <t>三鷹市</t>
  </si>
  <si>
    <t>美作市</t>
  </si>
  <si>
    <t>苫小牧市</t>
  </si>
  <si>
    <t>いなべ市</t>
  </si>
  <si>
    <t>小美玉市</t>
  </si>
  <si>
    <t>A</t>
  </si>
  <si>
    <t>つくばみらい市</t>
  </si>
  <si>
    <t>豊頃町</t>
  </si>
  <si>
    <t>留萌市</t>
  </si>
  <si>
    <t>足利市</t>
  </si>
  <si>
    <t>松山市</t>
  </si>
  <si>
    <t>芦別市</t>
  </si>
  <si>
    <t>島根県</t>
  </si>
  <si>
    <t>八戸市</t>
  </si>
  <si>
    <t>気仙沼市</t>
  </si>
  <si>
    <t>⑥総務省ホームページを見て</t>
    <rPh sb="11" eb="12">
      <t>ミ</t>
    </rPh>
    <phoneticPr fontId="30"/>
  </si>
  <si>
    <t>青森市</t>
  </si>
  <si>
    <t>枚方市</t>
  </si>
  <si>
    <t>江別市</t>
  </si>
  <si>
    <t>砂川市</t>
  </si>
  <si>
    <t>小郡市</t>
  </si>
  <si>
    <t>木島平村</t>
  </si>
  <si>
    <t>５．地域情報化アドバイザー制度活用のきっかけについて</t>
    <rPh sb="2" eb="4">
      <t>チイキ</t>
    </rPh>
    <rPh sb="4" eb="7">
      <t>ジョウホウカ</t>
    </rPh>
    <rPh sb="13" eb="15">
      <t>セイド</t>
    </rPh>
    <rPh sb="15" eb="17">
      <t>カツヨウ</t>
    </rPh>
    <phoneticPr fontId="7"/>
  </si>
  <si>
    <t>千歳市</t>
  </si>
  <si>
    <t>紋別市</t>
  </si>
  <si>
    <t>美馬市</t>
  </si>
  <si>
    <t>大田原市</t>
  </si>
  <si>
    <t>長野市</t>
  </si>
  <si>
    <t>兵庫県</t>
  </si>
  <si>
    <t>むつ市</t>
  </si>
  <si>
    <t>浦臼町</t>
  </si>
  <si>
    <t>士別市</t>
  </si>
  <si>
    <t>弘前市</t>
  </si>
  <si>
    <t>根室市</t>
  </si>
  <si>
    <t>戸沢村</t>
  </si>
  <si>
    <t>尾張旭市</t>
  </si>
  <si>
    <t>久米南町</t>
  </si>
  <si>
    <t>名寄市</t>
  </si>
  <si>
    <t>岩出市</t>
  </si>
  <si>
    <t>白河市</t>
  </si>
  <si>
    <t>積丹町</t>
  </si>
  <si>
    <t>新郷村</t>
  </si>
  <si>
    <t>北斗市</t>
  </si>
  <si>
    <t>津奈木町</t>
  </si>
  <si>
    <t>小海町</t>
  </si>
  <si>
    <t>大島町</t>
  </si>
  <si>
    <t>歌志内市</t>
  </si>
  <si>
    <t>諏訪市</t>
  </si>
  <si>
    <t>深川市</t>
  </si>
  <si>
    <t>①事業に係る計画書等を策定できた</t>
    <rPh sb="1" eb="3">
      <t>ジギョウ</t>
    </rPh>
    <rPh sb="4" eb="5">
      <t>カカ</t>
    </rPh>
    <rPh sb="6" eb="9">
      <t>ケイカクショ</t>
    </rPh>
    <rPh sb="9" eb="10">
      <t>ナド</t>
    </rPh>
    <rPh sb="11" eb="13">
      <t>サクテイ</t>
    </rPh>
    <phoneticPr fontId="7"/>
  </si>
  <si>
    <t>岩手県</t>
  </si>
  <si>
    <t>富良野市</t>
  </si>
  <si>
    <t>登別市</t>
  </si>
  <si>
    <t>那須烏山市</t>
  </si>
  <si>
    <t>西伊豆町</t>
  </si>
  <si>
    <t>芦屋町</t>
  </si>
  <si>
    <t>伊達市</t>
  </si>
  <si>
    <t>秋田市</t>
  </si>
  <si>
    <t>三沢市</t>
  </si>
  <si>
    <t>古殿町</t>
  </si>
  <si>
    <t>蕨市</t>
  </si>
  <si>
    <t>北広島市</t>
  </si>
  <si>
    <t>日南町</t>
  </si>
  <si>
    <t>千葉市</t>
  </si>
  <si>
    <t>燕市</t>
  </si>
  <si>
    <t>黒石市</t>
  </si>
  <si>
    <t>比布町</t>
  </si>
  <si>
    <t>階上町</t>
  </si>
  <si>
    <t>重点派遣</t>
    <rPh sb="0" eb="2">
      <t>ジュウテン</t>
    </rPh>
    <rPh sb="2" eb="4">
      <t>ハケン</t>
    </rPh>
    <phoneticPr fontId="7"/>
  </si>
  <si>
    <t>枕崎市</t>
  </si>
  <si>
    <t>大船渡市</t>
  </si>
  <si>
    <t>村山市</t>
  </si>
  <si>
    <t>一関市</t>
  </si>
  <si>
    <t>普代村</t>
  </si>
  <si>
    <t>筑北村</t>
  </si>
  <si>
    <t>朝倉市</t>
  </si>
  <si>
    <t>志木市</t>
  </si>
  <si>
    <t>陸前高田市</t>
  </si>
  <si>
    <t>二本松市</t>
  </si>
  <si>
    <t>添田町</t>
  </si>
  <si>
    <t>野辺地町</t>
  </si>
  <si>
    <t>尾道市</t>
  </si>
  <si>
    <t>釜石市</t>
  </si>
  <si>
    <t>二戸市</t>
  </si>
  <si>
    <t>富士吉田市</t>
  </si>
  <si>
    <t>玉東町</t>
  </si>
  <si>
    <t>秋田県</t>
  </si>
  <si>
    <t>八幡平市</t>
  </si>
  <si>
    <t>富加町</t>
  </si>
  <si>
    <t>奥州市</t>
  </si>
  <si>
    <t>大分市</t>
  </si>
  <si>
    <t>宮城県</t>
  </si>
  <si>
    <t>鹿児島市</t>
  </si>
  <si>
    <t>飯塚市</t>
  </si>
  <si>
    <t>内灘町</t>
  </si>
  <si>
    <t>仙台市</t>
  </si>
  <si>
    <t>愛知県</t>
  </si>
  <si>
    <t>石巻市</t>
  </si>
  <si>
    <t>佐伯市</t>
  </si>
  <si>
    <t>塩竈市</t>
  </si>
  <si>
    <t>白石市</t>
  </si>
  <si>
    <t>当別町</t>
  </si>
  <si>
    <t>名取市</t>
  </si>
  <si>
    <t>上北山村</t>
  </si>
  <si>
    <t>伊那市</t>
  </si>
  <si>
    <t>七尾市</t>
  </si>
  <si>
    <t>角田市</t>
  </si>
  <si>
    <t>阿波市</t>
  </si>
  <si>
    <t>町田市</t>
  </si>
  <si>
    <t>米沢市</t>
  </si>
  <si>
    <t>小諸市</t>
  </si>
  <si>
    <t>多賀城市</t>
  </si>
  <si>
    <t>上山市</t>
  </si>
  <si>
    <t>座間市</t>
  </si>
  <si>
    <t>士幌町</t>
  </si>
  <si>
    <t>岩沼市</t>
  </si>
  <si>
    <t>御蔵島村</t>
  </si>
  <si>
    <t>竹富町</t>
  </si>
  <si>
    <t>登米市</t>
  </si>
  <si>
    <t>柏市</t>
  </si>
  <si>
    <t>栗原市</t>
  </si>
  <si>
    <t>倶知安町</t>
  </si>
  <si>
    <t>見附市</t>
  </si>
  <si>
    <t>秩父市</t>
  </si>
  <si>
    <t>東松島市</t>
  </si>
  <si>
    <t>大崎市</t>
  </si>
  <si>
    <t>袖ケ浦市</t>
  </si>
  <si>
    <t>目黒区</t>
  </si>
  <si>
    <t>中川町</t>
  </si>
  <si>
    <t>能代市</t>
  </si>
  <si>
    <t>田村市</t>
  </si>
  <si>
    <t>川内村</t>
  </si>
  <si>
    <t>横手市</t>
  </si>
  <si>
    <t>山形県</t>
  </si>
  <si>
    <t>青木村</t>
  </si>
  <si>
    <t>大館市</t>
  </si>
  <si>
    <t>須崎市</t>
  </si>
  <si>
    <t>男鹿市</t>
  </si>
  <si>
    <t>六ヶ所村</t>
  </si>
  <si>
    <t>常滑市</t>
  </si>
  <si>
    <t>湯沢市</t>
  </si>
  <si>
    <t>富士宮市</t>
  </si>
  <si>
    <t>新地町</t>
  </si>
  <si>
    <t>鹿角市</t>
  </si>
  <si>
    <t>日進市</t>
  </si>
  <si>
    <t>沼田市</t>
  </si>
  <si>
    <t>桂川町</t>
  </si>
  <si>
    <t>大月市</t>
  </si>
  <si>
    <t>由利本荘市</t>
  </si>
  <si>
    <t>田辺市</t>
  </si>
  <si>
    <t>潟上市</t>
  </si>
  <si>
    <t>ふじみ野市</t>
  </si>
  <si>
    <t>大仙市</t>
  </si>
  <si>
    <t>西都市</t>
  </si>
  <si>
    <t>北秋田市</t>
  </si>
  <si>
    <t>明和町</t>
  </si>
  <si>
    <t>にかほ市</t>
  </si>
  <si>
    <t>湯浅町</t>
  </si>
  <si>
    <t>壱岐市</t>
  </si>
  <si>
    <t>仙北市</t>
  </si>
  <si>
    <t>豊前市</t>
  </si>
  <si>
    <t>山形市</t>
  </si>
  <si>
    <t>鶴岡市</t>
  </si>
  <si>
    <t>常総市</t>
  </si>
  <si>
    <t>鷹栖町</t>
  </si>
  <si>
    <t>越前町</t>
  </si>
  <si>
    <t>酒田市</t>
  </si>
  <si>
    <t>三宅町</t>
  </si>
  <si>
    <t>新庄市</t>
  </si>
  <si>
    <t>石川町</t>
  </si>
  <si>
    <t>長洲町</t>
  </si>
  <si>
    <t>広島市</t>
  </si>
  <si>
    <t>寄居町</t>
  </si>
  <si>
    <t>白山市</t>
  </si>
  <si>
    <t>彦根市</t>
  </si>
  <si>
    <t>石川県</t>
  </si>
  <si>
    <t>寒河江市</t>
  </si>
  <si>
    <t>長井市</t>
  </si>
  <si>
    <t>天童市</t>
  </si>
  <si>
    <t>三島市</t>
  </si>
  <si>
    <t>利尻富士町</t>
  </si>
  <si>
    <t>東根市</t>
  </si>
  <si>
    <t>松川村</t>
  </si>
  <si>
    <t>尾花沢市</t>
  </si>
  <si>
    <t>木更津市</t>
  </si>
  <si>
    <t>洲本市</t>
  </si>
  <si>
    <t>南陽市</t>
  </si>
  <si>
    <t>有田市</t>
  </si>
  <si>
    <t>阪南市</t>
  </si>
  <si>
    <t>福島県</t>
  </si>
  <si>
    <t>藤井寺市</t>
  </si>
  <si>
    <t>第三候補者</t>
    <rPh sb="0" eb="1">
      <t>ダイ</t>
    </rPh>
    <rPh sb="1" eb="2">
      <t>サン</t>
    </rPh>
    <rPh sb="2" eb="5">
      <t>コウホシャ</t>
    </rPh>
    <phoneticPr fontId="7"/>
  </si>
  <si>
    <t>④他の自治体からの紹介で</t>
  </si>
  <si>
    <t>福島市</t>
  </si>
  <si>
    <t>大垣市</t>
  </si>
  <si>
    <t>第二候補者</t>
    <rPh sb="0" eb="1">
      <t>ダイ</t>
    </rPh>
    <rPh sb="1" eb="2">
      <t>ニ</t>
    </rPh>
    <rPh sb="2" eb="5">
      <t>コウホシャ</t>
    </rPh>
    <phoneticPr fontId="7"/>
  </si>
  <si>
    <t>会津若松市</t>
  </si>
  <si>
    <t>福生市</t>
  </si>
  <si>
    <t>陸</t>
    <rPh sb="0" eb="1">
      <t>リク</t>
    </rPh>
    <phoneticPr fontId="7"/>
  </si>
  <si>
    <t>郡山市</t>
  </si>
  <si>
    <t>世田谷区</t>
  </si>
  <si>
    <t>蘭越町</t>
  </si>
  <si>
    <t>いすみ市</t>
  </si>
  <si>
    <t>いわき市</t>
  </si>
  <si>
    <t>伊勢崎市</t>
  </si>
  <si>
    <t>奥多摩町</t>
  </si>
  <si>
    <t>須賀川市</t>
  </si>
  <si>
    <t>伊仙町</t>
  </si>
  <si>
    <t>赤井川村</t>
  </si>
  <si>
    <t>喜多方市</t>
  </si>
  <si>
    <t>大山町</t>
  </si>
  <si>
    <t>相馬市</t>
  </si>
  <si>
    <t>枝幸町</t>
  </si>
  <si>
    <t>小平市</t>
  </si>
  <si>
    <t>坂東市</t>
  </si>
  <si>
    <t>置戸町</t>
  </si>
  <si>
    <t>南相馬市</t>
  </si>
  <si>
    <t>本宮市</t>
  </si>
  <si>
    <t>事務局に一任する</t>
    <rPh sb="0" eb="3">
      <t>ジムキョク</t>
    </rPh>
    <rPh sb="4" eb="6">
      <t>イチニン</t>
    </rPh>
    <phoneticPr fontId="7"/>
  </si>
  <si>
    <t>鹿屋市</t>
  </si>
  <si>
    <t>茨城県</t>
  </si>
  <si>
    <t>生駒市</t>
  </si>
  <si>
    <t>水戸市</t>
  </si>
  <si>
    <t>長岡京市</t>
  </si>
  <si>
    <t>日立市</t>
  </si>
  <si>
    <t>津島市</t>
  </si>
  <si>
    <t>北</t>
    <rPh sb="0" eb="1">
      <t>キタ</t>
    </rPh>
    <phoneticPr fontId="7"/>
  </si>
  <si>
    <t>土浦市</t>
  </si>
  <si>
    <t>西粟倉村</t>
  </si>
  <si>
    <t>上峰町</t>
  </si>
  <si>
    <t>石岡市</t>
  </si>
  <si>
    <t>雲南市</t>
  </si>
  <si>
    <t>伊丹市</t>
  </si>
  <si>
    <t>結城市</t>
  </si>
  <si>
    <t>南砺市</t>
  </si>
  <si>
    <t>龍ケ崎市</t>
  </si>
  <si>
    <t>市</t>
    <rPh sb="0" eb="1">
      <t>シ</t>
    </rPh>
    <phoneticPr fontId="7"/>
  </si>
  <si>
    <t>下妻市</t>
  </si>
  <si>
    <t>高萩市</t>
  </si>
  <si>
    <t>姫島村</t>
  </si>
  <si>
    <t>太田市</t>
  </si>
  <si>
    <t>さいたま市</t>
  </si>
  <si>
    <t>御前崎市</t>
  </si>
  <si>
    <t>北茨城市</t>
  </si>
  <si>
    <t>鮭川村</t>
  </si>
  <si>
    <t>笠間市</t>
  </si>
  <si>
    <t>取手市</t>
  </si>
  <si>
    <t>藤枝市</t>
  </si>
  <si>
    <t>瑞穂町</t>
  </si>
  <si>
    <t>つくば市</t>
  </si>
  <si>
    <t>城陽市</t>
  </si>
  <si>
    <t>ひたちなか市</t>
  </si>
  <si>
    <t>豊山町</t>
  </si>
  <si>
    <t>鹿嶋市</t>
  </si>
  <si>
    <t>高崎市</t>
  </si>
  <si>
    <t>松伏町</t>
  </si>
  <si>
    <t>潮来市</t>
  </si>
  <si>
    <t>えりも町</t>
  </si>
  <si>
    <t>守谷市</t>
  </si>
  <si>
    <t>藤崎町</t>
  </si>
  <si>
    <t>常陸大宮市</t>
  </si>
  <si>
    <t>大任町</t>
  </si>
  <si>
    <t>沼津市</t>
  </si>
  <si>
    <t>天塩町</t>
  </si>
  <si>
    <t>山梨市</t>
  </si>
  <si>
    <t>那珂市</t>
  </si>
  <si>
    <t>厚木市</t>
  </si>
  <si>
    <t>松茂町</t>
  </si>
  <si>
    <t>八幡市</t>
  </si>
  <si>
    <t>筑西市</t>
  </si>
  <si>
    <t>稲敷市</t>
  </si>
  <si>
    <t>かすみがうら市</t>
  </si>
  <si>
    <t>相模原市</t>
  </si>
  <si>
    <t>出雲市</t>
  </si>
  <si>
    <t>館林市</t>
  </si>
  <si>
    <t>東大和市</t>
  </si>
  <si>
    <t>桜川市</t>
  </si>
  <si>
    <t>神栖市</t>
  </si>
  <si>
    <t>津市</t>
  </si>
  <si>
    <t>行方市</t>
  </si>
  <si>
    <t>嬬恋村</t>
  </si>
  <si>
    <t>かほく市</t>
  </si>
  <si>
    <t>福岡県</t>
  </si>
  <si>
    <t>軽米町</t>
  </si>
  <si>
    <t>鉾田市</t>
  </si>
  <si>
    <t>栃木県</t>
  </si>
  <si>
    <t>栃木市</t>
  </si>
  <si>
    <t>神戸市</t>
  </si>
  <si>
    <t>佐野市</t>
  </si>
  <si>
    <t>大崎上島町</t>
  </si>
  <si>
    <t>海津市</t>
  </si>
  <si>
    <t>日光市</t>
  </si>
  <si>
    <t>芽室町</t>
  </si>
  <si>
    <t>東峰村</t>
  </si>
  <si>
    <t>篠山市</t>
  </si>
  <si>
    <t>蓮田市</t>
  </si>
  <si>
    <t>猪名川町</t>
  </si>
  <si>
    <t>大村市</t>
  </si>
  <si>
    <t>小山市</t>
  </si>
  <si>
    <t>飯山市</t>
  </si>
  <si>
    <t>新得町</t>
  </si>
  <si>
    <t>綾瀬市</t>
  </si>
  <si>
    <t>真岡市</t>
  </si>
  <si>
    <t>大和市</t>
  </si>
  <si>
    <t>赤村</t>
  </si>
  <si>
    <t>玉名市</t>
  </si>
  <si>
    <t>福知山市</t>
  </si>
  <si>
    <t>矢板市</t>
  </si>
  <si>
    <t>那須塩原市</t>
  </si>
  <si>
    <t>柳井市</t>
  </si>
  <si>
    <t>さくら市</t>
  </si>
  <si>
    <t>千代田区</t>
  </si>
  <si>
    <t>由良町</t>
  </si>
  <si>
    <t>加須市</t>
  </si>
  <si>
    <t>筑後市</t>
  </si>
  <si>
    <t>赤穂市</t>
  </si>
  <si>
    <t>下野市</t>
  </si>
  <si>
    <t>箕面市</t>
  </si>
  <si>
    <t>都留市</t>
  </si>
  <si>
    <t>八百津町</t>
  </si>
  <si>
    <t>みよし市</t>
  </si>
  <si>
    <t>皆野町</t>
  </si>
  <si>
    <t>三次市</t>
  </si>
  <si>
    <t>群馬県</t>
  </si>
  <si>
    <t>各務原市</t>
  </si>
  <si>
    <t>前橋市</t>
  </si>
  <si>
    <t>上富良野町</t>
  </si>
  <si>
    <t>千早赤阪村</t>
  </si>
  <si>
    <t>桐生市</t>
  </si>
  <si>
    <t>東久留米市</t>
  </si>
  <si>
    <t>大和高田市</t>
  </si>
  <si>
    <t>渋川市</t>
  </si>
  <si>
    <t>長野県</t>
  </si>
  <si>
    <t>射水市</t>
  </si>
  <si>
    <t>大木町</t>
  </si>
  <si>
    <t>稲沢市</t>
  </si>
  <si>
    <t>南伊勢町</t>
  </si>
  <si>
    <t>藤岡市</t>
  </si>
  <si>
    <t>羽生市</t>
  </si>
  <si>
    <t>富岡市</t>
  </si>
  <si>
    <t>臼杵市</t>
  </si>
  <si>
    <t>安中市</t>
  </si>
  <si>
    <t>みどり市</t>
  </si>
  <si>
    <t>川越市</t>
  </si>
  <si>
    <t>和光市</t>
  </si>
  <si>
    <t>恵那市</t>
  </si>
  <si>
    <t>南種子町</t>
  </si>
  <si>
    <t>宜野座村</t>
  </si>
  <si>
    <t>宮古島市</t>
  </si>
  <si>
    <t>習志野市</t>
  </si>
  <si>
    <t>熊谷市</t>
  </si>
  <si>
    <t>行田市</t>
  </si>
  <si>
    <t>伊豆市</t>
  </si>
  <si>
    <t>所沢市</t>
  </si>
  <si>
    <t>和泊町</t>
  </si>
  <si>
    <t>滋賀県</t>
  </si>
  <si>
    <t>飯能市</t>
  </si>
  <si>
    <t>東北総合通信局</t>
    <rPh sb="0" eb="2">
      <t>トウホク</t>
    </rPh>
    <rPh sb="2" eb="4">
      <t>ソウゴウ</t>
    </rPh>
    <rPh sb="4" eb="7">
      <t>ツウシンキョク</t>
    </rPh>
    <phoneticPr fontId="7"/>
  </si>
  <si>
    <t>敦賀市</t>
  </si>
  <si>
    <t>世羅町</t>
  </si>
  <si>
    <t>香芝市</t>
  </si>
  <si>
    <t>本庄市</t>
  </si>
  <si>
    <t>九度山町</t>
  </si>
  <si>
    <t>嘉手納町</t>
  </si>
  <si>
    <t>東松山市</t>
  </si>
  <si>
    <t>名古屋市</t>
  </si>
  <si>
    <t>壮瞥町</t>
  </si>
  <si>
    <t>春日部市</t>
  </si>
  <si>
    <t>茂原市</t>
  </si>
  <si>
    <t>新城市</t>
  </si>
  <si>
    <t>狭山市</t>
  </si>
  <si>
    <t>三股町</t>
  </si>
  <si>
    <t>鴻巣市</t>
  </si>
  <si>
    <t>深谷市</t>
  </si>
  <si>
    <t>○掲載可</t>
  </si>
  <si>
    <t>上尾市</t>
  </si>
  <si>
    <t>斑鳩町</t>
  </si>
  <si>
    <t>草加市</t>
  </si>
  <si>
    <t>岡谷市</t>
  </si>
  <si>
    <t>越谷市</t>
  </si>
  <si>
    <t>台東区</t>
  </si>
  <si>
    <t>寒川町</t>
  </si>
  <si>
    <t>戸田市</t>
  </si>
  <si>
    <t>下郷町</t>
  </si>
  <si>
    <t>御宿町</t>
  </si>
  <si>
    <t>新宮市</t>
  </si>
  <si>
    <t>入間市</t>
  </si>
  <si>
    <t>鈴鹿市</t>
  </si>
  <si>
    <t>印西市</t>
  </si>
  <si>
    <t>朝霞市</t>
  </si>
  <si>
    <t>坂戸市</t>
  </si>
  <si>
    <t>田川市</t>
  </si>
  <si>
    <t>羽村市</t>
  </si>
  <si>
    <t>摂津市</t>
  </si>
  <si>
    <t>新座市</t>
  </si>
  <si>
    <t>桶川市</t>
  </si>
  <si>
    <t>東海総合通信局</t>
    <rPh sb="0" eb="2">
      <t>トウカイ</t>
    </rPh>
    <rPh sb="2" eb="4">
      <t>ソウゴウ</t>
    </rPh>
    <rPh sb="4" eb="7">
      <t>ツウシンキョク</t>
    </rPh>
    <phoneticPr fontId="7"/>
  </si>
  <si>
    <t>焼津市</t>
  </si>
  <si>
    <t>高山村</t>
  </si>
  <si>
    <t>久喜市</t>
  </si>
  <si>
    <t>平塚市</t>
  </si>
  <si>
    <t>北本市</t>
  </si>
  <si>
    <t>八潮市</t>
  </si>
  <si>
    <t>剣淵町</t>
  </si>
  <si>
    <t>秦野市</t>
  </si>
  <si>
    <t>大郷町</t>
  </si>
  <si>
    <t>富士見市</t>
  </si>
  <si>
    <t>富岡町</t>
  </si>
  <si>
    <t>伊賀市</t>
  </si>
  <si>
    <t>門真市</t>
  </si>
  <si>
    <t>入善町</t>
  </si>
  <si>
    <t>伊江村</t>
  </si>
  <si>
    <t>三郷市</t>
  </si>
  <si>
    <t>③年度内でアドバイザーの謝金・旅費を団体側で負担しても解決を図りたい</t>
    <rPh sb="1" eb="3">
      <t>ネンド</t>
    </rPh>
    <rPh sb="3" eb="4">
      <t>ナイ</t>
    </rPh>
    <rPh sb="12" eb="14">
      <t>シャキン</t>
    </rPh>
    <rPh sb="15" eb="17">
      <t>リョヒ</t>
    </rPh>
    <rPh sb="18" eb="20">
      <t>ダンタイ</t>
    </rPh>
    <rPh sb="20" eb="21">
      <t>ガワ</t>
    </rPh>
    <rPh sb="22" eb="24">
      <t>フタン</t>
    </rPh>
    <rPh sb="27" eb="29">
      <t>カイケツ</t>
    </rPh>
    <rPh sb="30" eb="31">
      <t>ハカ</t>
    </rPh>
    <phoneticPr fontId="7"/>
  </si>
  <si>
    <t>野田市</t>
  </si>
  <si>
    <t>雨竜町</t>
  </si>
  <si>
    <t>幸手市</t>
  </si>
  <si>
    <t>大和郡山市</t>
  </si>
  <si>
    <t>鶴ヶ島市</t>
  </si>
  <si>
    <t>練馬区</t>
  </si>
  <si>
    <t>様似町</t>
  </si>
  <si>
    <t>神崎町</t>
  </si>
  <si>
    <t>日高市</t>
  </si>
  <si>
    <t>市原市</t>
  </si>
  <si>
    <t>横瀬町</t>
  </si>
  <si>
    <t>吉川市</t>
  </si>
  <si>
    <t>※水色と黄色のセルは回答必須（回答すると色が消失）。黄色とピンクのセルはリストから選択。黒色セルは入力不要。</t>
    <rPh sb="1" eb="3">
      <t>ミズイロ</t>
    </rPh>
    <rPh sb="4" eb="6">
      <t>キイロ</t>
    </rPh>
    <rPh sb="10" eb="12">
      <t>カイトウ</t>
    </rPh>
    <rPh sb="12" eb="14">
      <t>ヒッス</t>
    </rPh>
    <rPh sb="15" eb="17">
      <t>カイトウ</t>
    </rPh>
    <rPh sb="20" eb="21">
      <t>イロ</t>
    </rPh>
    <rPh sb="22" eb="24">
      <t>ショウシツ</t>
    </rPh>
    <rPh sb="26" eb="28">
      <t>キイロ</t>
    </rPh>
    <rPh sb="41" eb="43">
      <t>センタク</t>
    </rPh>
    <rPh sb="44" eb="46">
      <t>クロイロ</t>
    </rPh>
    <rPh sb="49" eb="51">
      <t>ニュウリョク</t>
    </rPh>
    <rPh sb="51" eb="53">
      <t>フヨウ</t>
    </rPh>
    <phoneticPr fontId="7"/>
  </si>
  <si>
    <t>千葉県</t>
  </si>
  <si>
    <t>甲州市</t>
  </si>
  <si>
    <t>長岡市</t>
  </si>
  <si>
    <t>銚子市</t>
  </si>
  <si>
    <t>市川市</t>
  </si>
  <si>
    <t>五木村</t>
  </si>
  <si>
    <t>小笠原村</t>
  </si>
  <si>
    <t>一戸町</t>
  </si>
  <si>
    <t>船橋市</t>
  </si>
  <si>
    <t>深浦町</t>
  </si>
  <si>
    <t>館山市</t>
  </si>
  <si>
    <t>小矢部市</t>
  </si>
  <si>
    <t>松前町</t>
  </si>
  <si>
    <t>境港市</t>
  </si>
  <si>
    <t>松戸市</t>
  </si>
  <si>
    <t>成田市</t>
  </si>
  <si>
    <t>平取町</t>
  </si>
  <si>
    <t>佐倉市</t>
  </si>
  <si>
    <t>阿賀野市</t>
  </si>
  <si>
    <t>松本市</t>
  </si>
  <si>
    <t>大江町</t>
  </si>
  <si>
    <t>島原市</t>
  </si>
  <si>
    <t>江南市</t>
  </si>
  <si>
    <t>対馬市</t>
  </si>
  <si>
    <t>川俣町</t>
  </si>
  <si>
    <t>東金市</t>
  </si>
  <si>
    <t>東郷町</t>
  </si>
  <si>
    <t>島牧村</t>
  </si>
  <si>
    <t>旭市</t>
  </si>
  <si>
    <t>吉見町</t>
  </si>
  <si>
    <t>勝浦市</t>
  </si>
  <si>
    <t>流山市</t>
  </si>
  <si>
    <t>里庄町</t>
  </si>
  <si>
    <t>岡山県</t>
  </si>
  <si>
    <t>姫路市</t>
  </si>
  <si>
    <t>小千谷市</t>
  </si>
  <si>
    <t>初山別村</t>
  </si>
  <si>
    <t>長島町</t>
  </si>
  <si>
    <t>午後のみ</t>
    <rPh sb="0" eb="2">
      <t>ゴゴ</t>
    </rPh>
    <phoneticPr fontId="7"/>
  </si>
  <si>
    <t>京極町</t>
  </si>
  <si>
    <t>八千代市</t>
  </si>
  <si>
    <t>鎌ケ谷市</t>
  </si>
  <si>
    <t>行橋市</t>
  </si>
  <si>
    <t>西原町</t>
  </si>
  <si>
    <t>鴨川市</t>
  </si>
  <si>
    <t>春日市</t>
  </si>
  <si>
    <t>土佐市</t>
  </si>
  <si>
    <t>岐阜県</t>
  </si>
  <si>
    <t>羽幌町</t>
  </si>
  <si>
    <t>君津市</t>
  </si>
  <si>
    <t>富津市</t>
  </si>
  <si>
    <t>木祖村</t>
  </si>
  <si>
    <t>最も当てはまるものをリストより選択下さい。</t>
    <rPh sb="0" eb="1">
      <t>モット</t>
    </rPh>
    <rPh sb="2" eb="3">
      <t>ア</t>
    </rPh>
    <rPh sb="15" eb="17">
      <t>センタク</t>
    </rPh>
    <rPh sb="17" eb="18">
      <t>クダ</t>
    </rPh>
    <phoneticPr fontId="7"/>
  </si>
  <si>
    <t>⑦その他</t>
    <rPh sb="3" eb="4">
      <t>タ</t>
    </rPh>
    <phoneticPr fontId="7"/>
  </si>
  <si>
    <t>浦安市</t>
  </si>
  <si>
    <t>長与町</t>
  </si>
  <si>
    <t>九重町</t>
  </si>
  <si>
    <t>四街道市</t>
  </si>
  <si>
    <t>奥尻町</t>
  </si>
  <si>
    <t>白井市</t>
  </si>
  <si>
    <t>富里市</t>
  </si>
  <si>
    <t>南房総市</t>
  </si>
  <si>
    <t>せたな町</t>
  </si>
  <si>
    <t>多治見市</t>
  </si>
  <si>
    <t>匝瑳市</t>
  </si>
  <si>
    <t>唐津市</t>
  </si>
  <si>
    <t>E</t>
  </si>
  <si>
    <t>香取市</t>
  </si>
  <si>
    <t>山梨県</t>
  </si>
  <si>
    <t>京都府</t>
  </si>
  <si>
    <t>山武市</t>
  </si>
  <si>
    <t>東京都</t>
  </si>
  <si>
    <t>妙高市</t>
  </si>
  <si>
    <t>四</t>
    <rPh sb="0" eb="1">
      <t>ヨン</t>
    </rPh>
    <phoneticPr fontId="7"/>
  </si>
  <si>
    <t>大樹町</t>
  </si>
  <si>
    <t>宮津市</t>
  </si>
  <si>
    <t>中央区</t>
  </si>
  <si>
    <t>倉吉市</t>
  </si>
  <si>
    <t>南阿蘇村</t>
  </si>
  <si>
    <t>港区</t>
  </si>
  <si>
    <t>南知多町</t>
  </si>
  <si>
    <t>新宿区</t>
  </si>
  <si>
    <t>宜野湾市</t>
  </si>
  <si>
    <t>中津川市</t>
  </si>
  <si>
    <t>文京区</t>
  </si>
  <si>
    <t>江東区</t>
  </si>
  <si>
    <t>東川町</t>
  </si>
  <si>
    <t>太宰府市</t>
  </si>
  <si>
    <t>墨田区</t>
  </si>
  <si>
    <t>宇部市</t>
  </si>
  <si>
    <t>品川区</t>
  </si>
  <si>
    <t>袋井市</t>
  </si>
  <si>
    <t>弥彦村</t>
  </si>
  <si>
    <t>大田区</t>
  </si>
  <si>
    <t>新居浜市</t>
  </si>
  <si>
    <t>大野城市</t>
  </si>
  <si>
    <t>渋谷区</t>
  </si>
  <si>
    <t>調布市</t>
  </si>
  <si>
    <t>田原市</t>
  </si>
  <si>
    <t>南九州市</t>
  </si>
  <si>
    <t>中野区</t>
  </si>
  <si>
    <t>佐井村</t>
  </si>
  <si>
    <t>美深町</t>
  </si>
  <si>
    <t>滑川市</t>
  </si>
  <si>
    <t>川北町</t>
  </si>
  <si>
    <t>内子町</t>
  </si>
  <si>
    <t>泉佐野市</t>
  </si>
  <si>
    <t>杉並区</t>
  </si>
  <si>
    <t>知立市</t>
  </si>
  <si>
    <t>幸田町</t>
  </si>
  <si>
    <t>豊島区</t>
  </si>
  <si>
    <t>豊川市</t>
  </si>
  <si>
    <t>大崎町</t>
  </si>
  <si>
    <t>北区</t>
  </si>
  <si>
    <t>高岡市</t>
  </si>
  <si>
    <t>荒川区</t>
  </si>
  <si>
    <t>益田市</t>
  </si>
  <si>
    <t>横須賀市</t>
  </si>
  <si>
    <t>板橋区</t>
  </si>
  <si>
    <t>中野市</t>
  </si>
  <si>
    <t>足立区</t>
  </si>
  <si>
    <t>津野町</t>
  </si>
  <si>
    <t>伊豆の国市</t>
  </si>
  <si>
    <t>八代市</t>
  </si>
  <si>
    <t>駒ヶ根市</t>
  </si>
  <si>
    <t>米原市</t>
  </si>
  <si>
    <t>葛飾区</t>
  </si>
  <si>
    <t>伊是名村</t>
  </si>
  <si>
    <t>宇多津町</t>
  </si>
  <si>
    <t>伊東市</t>
  </si>
  <si>
    <t>大洗町</t>
  </si>
  <si>
    <t>江戸川区</t>
  </si>
  <si>
    <t>軽井沢町</t>
  </si>
  <si>
    <t>八王子市</t>
  </si>
  <si>
    <t>島本町</t>
  </si>
  <si>
    <t>立川市</t>
  </si>
  <si>
    <t>青梅市</t>
  </si>
  <si>
    <t>中能登町</t>
  </si>
  <si>
    <t>宇治田原町</t>
  </si>
  <si>
    <t>豊田市</t>
  </si>
  <si>
    <t>府中市</t>
  </si>
  <si>
    <t>宇和島市</t>
  </si>
  <si>
    <t>春日井市</t>
  </si>
  <si>
    <t>草津町</t>
  </si>
  <si>
    <t>下田市</t>
  </si>
  <si>
    <t>⑤制度紹介のパンフレットを見て</t>
    <rPh sb="1" eb="3">
      <t>セイド</t>
    </rPh>
    <rPh sb="3" eb="5">
      <t>ショウカイ</t>
    </rPh>
    <rPh sb="13" eb="14">
      <t>ミ</t>
    </rPh>
    <phoneticPr fontId="30"/>
  </si>
  <si>
    <t>断り理由3</t>
    <rPh sb="0" eb="1">
      <t>コトワ</t>
    </rPh>
    <rPh sb="2" eb="4">
      <t>リユウ</t>
    </rPh>
    <phoneticPr fontId="7"/>
  </si>
  <si>
    <t>南富良野町</t>
  </si>
  <si>
    <t>小金井市</t>
  </si>
  <si>
    <t>開催場所</t>
    <rPh sb="0" eb="2">
      <t>カイサイ</t>
    </rPh>
    <rPh sb="2" eb="4">
      <t>バショ</t>
    </rPh>
    <phoneticPr fontId="7"/>
  </si>
  <si>
    <t>加賀市</t>
  </si>
  <si>
    <t>由布市</t>
  </si>
  <si>
    <t>福崎町</t>
  </si>
  <si>
    <t>日野市</t>
  </si>
  <si>
    <t>総社市</t>
  </si>
  <si>
    <t>吉備中央町</t>
  </si>
  <si>
    <t>古平町</t>
  </si>
  <si>
    <t>東村山市</t>
  </si>
  <si>
    <t>藤沢市</t>
  </si>
  <si>
    <t>五泉市</t>
  </si>
  <si>
    <t>５－１．</t>
  </si>
  <si>
    <t>国分寺市</t>
  </si>
  <si>
    <t>国立市</t>
  </si>
  <si>
    <t>一宮町</t>
  </si>
  <si>
    <t>狛江市</t>
  </si>
  <si>
    <t>江差町</t>
  </si>
  <si>
    <t>清瀬市</t>
  </si>
  <si>
    <t>神流町</t>
  </si>
  <si>
    <t>遠別町</t>
  </si>
  <si>
    <t>武蔵村山市</t>
  </si>
  <si>
    <t>掛川市</t>
  </si>
  <si>
    <t>根羽村</t>
  </si>
  <si>
    <t>佐世保市</t>
  </si>
  <si>
    <t>糸島市</t>
  </si>
  <si>
    <t>多摩市</t>
  </si>
  <si>
    <t>猿払村</t>
  </si>
  <si>
    <t>伊勢原市</t>
  </si>
  <si>
    <t>矢掛町</t>
  </si>
  <si>
    <t>荒尾市</t>
  </si>
  <si>
    <t>南丹市</t>
  </si>
  <si>
    <t>稲城市</t>
  </si>
  <si>
    <t>西東京市</t>
  </si>
  <si>
    <t>利島村</t>
  </si>
  <si>
    <t>九州総合通信局</t>
    <rPh sb="0" eb="2">
      <t>キュウシュウ</t>
    </rPh>
    <rPh sb="2" eb="4">
      <t>ソウゴウ</t>
    </rPh>
    <rPh sb="4" eb="7">
      <t>ツウシンキョク</t>
    </rPh>
    <phoneticPr fontId="7"/>
  </si>
  <si>
    <t>新島村</t>
  </si>
  <si>
    <t>宇佐市</t>
  </si>
  <si>
    <t>神津島村</t>
  </si>
  <si>
    <t>青ヶ島村</t>
  </si>
  <si>
    <t>神奈川県</t>
  </si>
  <si>
    <t>横浜市</t>
  </si>
  <si>
    <t>奄美市</t>
  </si>
  <si>
    <t>瑞穂市</t>
  </si>
  <si>
    <t>大淀町</t>
  </si>
  <si>
    <t>川崎市</t>
  </si>
  <si>
    <t>高知市</t>
  </si>
  <si>
    <t>鎌倉市</t>
  </si>
  <si>
    <t>東庄町</t>
  </si>
  <si>
    <t>愛媛県</t>
  </si>
  <si>
    <t>飛騨市</t>
  </si>
  <si>
    <t>三宅村</t>
  </si>
  <si>
    <t>③総務省地方総合通信局からの紹介で</t>
  </si>
  <si>
    <t>小田原市</t>
  </si>
  <si>
    <t>江北町</t>
  </si>
  <si>
    <t>月形町</t>
  </si>
  <si>
    <t>篠栗町</t>
  </si>
  <si>
    <t>加茂市</t>
  </si>
  <si>
    <t>茅ヶ崎市</t>
  </si>
  <si>
    <t>熊本県</t>
  </si>
  <si>
    <t>逗子市</t>
  </si>
  <si>
    <t>田原本町</t>
  </si>
  <si>
    <t>三浦市</t>
  </si>
  <si>
    <t>聖籠町</t>
  </si>
  <si>
    <t>愛西市</t>
  </si>
  <si>
    <t>貝塚市</t>
  </si>
  <si>
    <t>海老名市</t>
  </si>
  <si>
    <t>牧之原市</t>
  </si>
  <si>
    <t>派遣者</t>
    <rPh sb="0" eb="2">
      <t>ハケン</t>
    </rPh>
    <rPh sb="2" eb="3">
      <t>シャ</t>
    </rPh>
    <phoneticPr fontId="7"/>
  </si>
  <si>
    <t>①次年度以降も引続き同じアドバイザーを招聘し解決して行きたい</t>
    <rPh sb="1" eb="4">
      <t>ジネンド</t>
    </rPh>
    <rPh sb="4" eb="6">
      <t>イコウ</t>
    </rPh>
    <rPh sb="7" eb="9">
      <t>ヒキツヅ</t>
    </rPh>
    <rPh sb="10" eb="11">
      <t>オナ</t>
    </rPh>
    <rPh sb="19" eb="21">
      <t>ショウヘイ</t>
    </rPh>
    <rPh sb="22" eb="24">
      <t>カイケツ</t>
    </rPh>
    <rPh sb="26" eb="27">
      <t>イ</t>
    </rPh>
    <phoneticPr fontId="7"/>
  </si>
  <si>
    <t>廿日市市</t>
  </si>
  <si>
    <t>南足柄市</t>
  </si>
  <si>
    <t>新潟県</t>
  </si>
  <si>
    <t>羽咋市</t>
  </si>
  <si>
    <t>大町市</t>
  </si>
  <si>
    <t>淡路市</t>
  </si>
  <si>
    <t>三条市</t>
  </si>
  <si>
    <t>長野原町</t>
  </si>
  <si>
    <t>柏崎市</t>
  </si>
  <si>
    <t>碧南市</t>
  </si>
  <si>
    <t>新発田市</t>
  </si>
  <si>
    <t>⑤</t>
  </si>
  <si>
    <t>十日町市</t>
  </si>
  <si>
    <t>東海市</t>
  </si>
  <si>
    <t>村上市</t>
  </si>
  <si>
    <t>白岡市</t>
    <rPh sb="0" eb="2">
      <t>シラオカ</t>
    </rPh>
    <rPh sb="2" eb="3">
      <t>シ</t>
    </rPh>
    <phoneticPr fontId="7"/>
  </si>
  <si>
    <t>糸魚川市</t>
  </si>
  <si>
    <t>標茶町</t>
  </si>
  <si>
    <t>塩尻市</t>
  </si>
  <si>
    <t>県</t>
    <rPh sb="0" eb="1">
      <t>ケン</t>
    </rPh>
    <phoneticPr fontId="7"/>
  </si>
  <si>
    <t>上越市</t>
  </si>
  <si>
    <t>江府町</t>
  </si>
  <si>
    <t>美幌町</t>
  </si>
  <si>
    <t>佐渡市</t>
  </si>
  <si>
    <t>富山県</t>
  </si>
  <si>
    <t>豊明市</t>
  </si>
  <si>
    <t>魚沼市</t>
  </si>
  <si>
    <t>南魚沼市</t>
  </si>
  <si>
    <t>山口市</t>
  </si>
  <si>
    <t>八雲町</t>
  </si>
  <si>
    <t>胎内市</t>
  </si>
  <si>
    <t>富山市</t>
  </si>
  <si>
    <t>香美町</t>
  </si>
  <si>
    <t>魚津市</t>
  </si>
  <si>
    <t>オープンデータ</t>
  </si>
  <si>
    <t>氷見市</t>
  </si>
  <si>
    <t>郡上市</t>
  </si>
  <si>
    <t>東みよし町</t>
  </si>
  <si>
    <t>東成瀬村</t>
  </si>
  <si>
    <t>黒部市</t>
  </si>
  <si>
    <t>北竜町</t>
  </si>
  <si>
    <t>本巣市</t>
  </si>
  <si>
    <t>砺波市</t>
  </si>
  <si>
    <t>金沢市</t>
  </si>
  <si>
    <t>小牧市</t>
  </si>
  <si>
    <t>清須市</t>
  </si>
  <si>
    <t>柏原市</t>
  </si>
  <si>
    <t>小松市</t>
  </si>
  <si>
    <t>輪島市</t>
  </si>
  <si>
    <t>能美市</t>
  </si>
  <si>
    <t>福井県</t>
  </si>
  <si>
    <t>国の機関</t>
    <rPh sb="0" eb="1">
      <t>クニ</t>
    </rPh>
    <rPh sb="2" eb="4">
      <t>キカン</t>
    </rPh>
    <phoneticPr fontId="7"/>
  </si>
  <si>
    <t>福井市</t>
  </si>
  <si>
    <t>愛南町</t>
  </si>
  <si>
    <t>小浜市</t>
  </si>
  <si>
    <t>霧島市</t>
  </si>
  <si>
    <t>大野市</t>
  </si>
  <si>
    <t>別海町</t>
  </si>
  <si>
    <t>あわら市</t>
  </si>
  <si>
    <t>穴水町</t>
  </si>
  <si>
    <t>神河町</t>
  </si>
  <si>
    <t>坂井市</t>
  </si>
  <si>
    <t>甲府市</t>
  </si>
  <si>
    <t>佐久市</t>
  </si>
  <si>
    <t>③メンバーではないが手伝いがある</t>
    <rPh sb="10" eb="12">
      <t>テツダ</t>
    </rPh>
    <phoneticPr fontId="7"/>
  </si>
  <si>
    <t>御殿場市</t>
  </si>
  <si>
    <t>磐梯町</t>
  </si>
  <si>
    <t>韮崎市</t>
  </si>
  <si>
    <t>南アルプス市</t>
  </si>
  <si>
    <t>北杜市</t>
  </si>
  <si>
    <t>熊野町</t>
  </si>
  <si>
    <t>甲斐市</t>
  </si>
  <si>
    <t>中頓別町</t>
  </si>
  <si>
    <t>周南市</t>
  </si>
  <si>
    <t>井手町</t>
  </si>
  <si>
    <t>④予算以外で、今後取組む事項がある</t>
    <rPh sb="1" eb="3">
      <t>ヨサン</t>
    </rPh>
    <rPh sb="3" eb="5">
      <t>イガイ</t>
    </rPh>
    <rPh sb="7" eb="9">
      <t>コンゴ</t>
    </rPh>
    <rPh sb="9" eb="11">
      <t>トリク</t>
    </rPh>
    <rPh sb="12" eb="14">
      <t>ジコウ</t>
    </rPh>
    <phoneticPr fontId="7"/>
  </si>
  <si>
    <t>笛吹市</t>
  </si>
  <si>
    <t>山県市</t>
  </si>
  <si>
    <t>高根沢町</t>
  </si>
  <si>
    <t>佐賀市</t>
  </si>
  <si>
    <t>上野原市</t>
  </si>
  <si>
    <t>中土佐町</t>
  </si>
  <si>
    <t>阿武町</t>
  </si>
  <si>
    <t>北陸総合通信局</t>
    <rPh sb="0" eb="2">
      <t>ホクリク</t>
    </rPh>
    <rPh sb="2" eb="4">
      <t>ソウゴウ</t>
    </rPh>
    <rPh sb="4" eb="7">
      <t>ツウシンキョク</t>
    </rPh>
    <phoneticPr fontId="7"/>
  </si>
  <si>
    <t>豊後高田市</t>
  </si>
  <si>
    <t>中央市</t>
  </si>
  <si>
    <t>上田市</t>
  </si>
  <si>
    <t>蒲郡市</t>
  </si>
  <si>
    <t>西郷村</t>
  </si>
  <si>
    <t>大鰐町</t>
  </si>
  <si>
    <t>飯田市</t>
  </si>
  <si>
    <t>茅野市</t>
  </si>
  <si>
    <t>川場村</t>
  </si>
  <si>
    <t>三原市</t>
  </si>
  <si>
    <t>東御市</t>
  </si>
  <si>
    <t>刈谷市</t>
  </si>
  <si>
    <t>岐阜市</t>
  </si>
  <si>
    <t>高山市</t>
  </si>
  <si>
    <t>関市</t>
  </si>
  <si>
    <t>宇治市</t>
  </si>
  <si>
    <t>美濃市</t>
  </si>
  <si>
    <t>羽島市</t>
  </si>
  <si>
    <t>徳之島町</t>
  </si>
  <si>
    <t>美濃加茂市</t>
  </si>
  <si>
    <t>紀宝町</t>
  </si>
  <si>
    <t>土岐市</t>
  </si>
  <si>
    <t>可児市</t>
  </si>
  <si>
    <t>近</t>
    <rPh sb="0" eb="1">
      <t>コン</t>
    </rPh>
    <phoneticPr fontId="7"/>
  </si>
  <si>
    <t>下呂市</t>
  </si>
  <si>
    <t>東温市</t>
  </si>
  <si>
    <t>静岡県</t>
  </si>
  <si>
    <t>高原町</t>
  </si>
  <si>
    <t>静岡市</t>
  </si>
  <si>
    <t>亀岡市</t>
  </si>
  <si>
    <t>桑名市</t>
  </si>
  <si>
    <t>曽爾村</t>
  </si>
  <si>
    <t>浜松市</t>
  </si>
  <si>
    <t>⑤総務省ホームページを見て</t>
    <rPh sb="11" eb="12">
      <t>ミ</t>
    </rPh>
    <phoneticPr fontId="30"/>
  </si>
  <si>
    <t>熱海市</t>
  </si>
  <si>
    <t>西原村</t>
  </si>
  <si>
    <t>島田市</t>
  </si>
  <si>
    <t>富士市</t>
  </si>
  <si>
    <t>羽後町</t>
  </si>
  <si>
    <t>色麻町</t>
  </si>
  <si>
    <t>宮崎県</t>
  </si>
  <si>
    <t>磐田市</t>
  </si>
  <si>
    <t>犬山市</t>
  </si>
  <si>
    <t>⑦ＡＰＰＬＩＣホームページを見て</t>
  </si>
  <si>
    <t>ときがわ町</t>
  </si>
  <si>
    <t>岩倉市</t>
  </si>
  <si>
    <t>湖西市</t>
  </si>
  <si>
    <t>菊川市</t>
  </si>
  <si>
    <t>福津市</t>
  </si>
  <si>
    <t>豊橋市</t>
  </si>
  <si>
    <t>岡崎市</t>
  </si>
  <si>
    <t>ビックデータ</t>
  </si>
  <si>
    <t>一宮市</t>
  </si>
  <si>
    <t>伊勢市</t>
  </si>
  <si>
    <t>瀬戸市</t>
  </si>
  <si>
    <t>住所</t>
    <rPh sb="0" eb="2">
      <t>ジュウショ</t>
    </rPh>
    <phoneticPr fontId="7"/>
  </si>
  <si>
    <t>安平町</t>
  </si>
  <si>
    <t>糸満市</t>
  </si>
  <si>
    <t>鳥羽市</t>
  </si>
  <si>
    <t>安城市</t>
  </si>
  <si>
    <t>平内町</t>
  </si>
  <si>
    <t>浦河町</t>
  </si>
  <si>
    <t>西尾市</t>
  </si>
  <si>
    <t>高梁市</t>
  </si>
  <si>
    <t>羽曳野市</t>
  </si>
  <si>
    <t>板倉町</t>
  </si>
  <si>
    <t>報告日</t>
    <rPh sb="0" eb="2">
      <t>ホウコク</t>
    </rPh>
    <rPh sb="2" eb="3">
      <t>ビ</t>
    </rPh>
    <phoneticPr fontId="7"/>
  </si>
  <si>
    <t>大府市</t>
  </si>
  <si>
    <t>洋野町</t>
  </si>
  <si>
    <t>高取町</t>
  </si>
  <si>
    <t>高浜市</t>
  </si>
  <si>
    <t>弥富市</t>
  </si>
  <si>
    <t>あま市</t>
  </si>
  <si>
    <t>　最も当てはまる理由をリストより選択下さい。</t>
    <rPh sb="1" eb="2">
      <t>モット</t>
    </rPh>
    <rPh sb="3" eb="4">
      <t>ア</t>
    </rPh>
    <rPh sb="8" eb="10">
      <t>リユウ</t>
    </rPh>
    <rPh sb="18" eb="19">
      <t>クダ</t>
    </rPh>
    <phoneticPr fontId="30"/>
  </si>
  <si>
    <t>平戸市</t>
  </si>
  <si>
    <t>境町</t>
  </si>
  <si>
    <t>中間市</t>
  </si>
  <si>
    <t>長久手市</t>
  </si>
  <si>
    <t>えびの市</t>
  </si>
  <si>
    <t>三重県</t>
  </si>
  <si>
    <t>西宮市</t>
  </si>
  <si>
    <t>四日市市</t>
  </si>
  <si>
    <t>松阪市</t>
  </si>
  <si>
    <t>終了時刻</t>
    <rPh sb="0" eb="2">
      <t>シュウリョウ</t>
    </rPh>
    <rPh sb="2" eb="4">
      <t>ジコク</t>
    </rPh>
    <phoneticPr fontId="7"/>
  </si>
  <si>
    <t>名張市</t>
  </si>
  <si>
    <t>興部町</t>
  </si>
  <si>
    <t>幌加内町</t>
  </si>
  <si>
    <t>尾鷲市</t>
  </si>
  <si>
    <t>熊野市</t>
  </si>
  <si>
    <t>大田市</t>
  </si>
  <si>
    <t>石井町</t>
  </si>
  <si>
    <t>三島村</t>
  </si>
  <si>
    <t>志摩市</t>
  </si>
  <si>
    <t>大津市</t>
  </si>
  <si>
    <t>近江八幡市</t>
  </si>
  <si>
    <t>守山市</t>
  </si>
  <si>
    <t>粟国村</t>
  </si>
  <si>
    <t>栗東市</t>
  </si>
  <si>
    <t>京丹後市</t>
  </si>
  <si>
    <t>みやき町</t>
  </si>
  <si>
    <t>甲賀市</t>
  </si>
  <si>
    <t>野洲市</t>
  </si>
  <si>
    <t>箱根町</t>
  </si>
  <si>
    <t>西脇市</t>
  </si>
  <si>
    <t>湖南市</t>
  </si>
  <si>
    <t>別府市</t>
  </si>
  <si>
    <t>四万十市</t>
  </si>
  <si>
    <t>南風原町</t>
  </si>
  <si>
    <t>高島市</t>
  </si>
  <si>
    <t>上島町</t>
  </si>
  <si>
    <t>東近江市</t>
  </si>
  <si>
    <t>京都市</t>
  </si>
  <si>
    <t>新ひだか町</t>
  </si>
  <si>
    <t>①隊員が直接支援を受けた</t>
    <rPh sb="1" eb="3">
      <t>タイイン</t>
    </rPh>
    <rPh sb="4" eb="6">
      <t>チョクセツ</t>
    </rPh>
    <rPh sb="6" eb="8">
      <t>シエン</t>
    </rPh>
    <rPh sb="9" eb="10">
      <t>ウ</t>
    </rPh>
    <phoneticPr fontId="7"/>
  </si>
  <si>
    <t>綾部市</t>
  </si>
  <si>
    <t>向日市</t>
  </si>
  <si>
    <t>湯河原町</t>
  </si>
  <si>
    <t>京田辺市</t>
  </si>
  <si>
    <t>木津川市</t>
  </si>
  <si>
    <t>東串良町</t>
  </si>
  <si>
    <t>大阪府</t>
  </si>
  <si>
    <t>北中城村</t>
  </si>
  <si>
    <t>長崎県</t>
  </si>
  <si>
    <t>美里町</t>
  </si>
  <si>
    <t>大阪市</t>
  </si>
  <si>
    <t>堺市</t>
  </si>
  <si>
    <t>岸和田市</t>
  </si>
  <si>
    <t>阿賀町</t>
  </si>
  <si>
    <t>明日香村</t>
  </si>
  <si>
    <t>豊中市</t>
  </si>
  <si>
    <t>池田市</t>
  </si>
  <si>
    <t>吹田市</t>
  </si>
  <si>
    <t>富田林市</t>
  </si>
  <si>
    <t>泉大津市</t>
  </si>
  <si>
    <t>高槻市</t>
  </si>
  <si>
    <t>人吉市</t>
  </si>
  <si>
    <t>守口市</t>
  </si>
  <si>
    <t>茨木市</t>
  </si>
  <si>
    <t>寝屋川市</t>
  </si>
  <si>
    <t>奈良県</t>
  </si>
  <si>
    <t>睦沢町</t>
  </si>
  <si>
    <t>河内長野市</t>
  </si>
  <si>
    <t>海</t>
    <rPh sb="0" eb="1">
      <t>ウミ</t>
    </rPh>
    <phoneticPr fontId="7"/>
  </si>
  <si>
    <t>松原市</t>
  </si>
  <si>
    <t>大東市</t>
  </si>
  <si>
    <t>高石市</t>
  </si>
  <si>
    <t>柴田町</t>
  </si>
  <si>
    <t>東大阪市</t>
  </si>
  <si>
    <t>岐南町</t>
  </si>
  <si>
    <t>泉南市</t>
  </si>
  <si>
    <t>四條畷市</t>
  </si>
  <si>
    <t>交野市</t>
  </si>
  <si>
    <t>小国町</t>
  </si>
  <si>
    <t>大阪狭山市</t>
  </si>
  <si>
    <t>糸田町</t>
  </si>
  <si>
    <t>尼崎市</t>
  </si>
  <si>
    <t>明石市</t>
  </si>
  <si>
    <t>芦屋市</t>
  </si>
  <si>
    <t>相生市</t>
  </si>
  <si>
    <t>泉崎村</t>
  </si>
  <si>
    <t>大洲市</t>
  </si>
  <si>
    <t>豊岡市</t>
  </si>
  <si>
    <t>加古川市</t>
  </si>
  <si>
    <t>箕輪町</t>
  </si>
  <si>
    <t>喬木村</t>
  </si>
  <si>
    <t>宝塚市</t>
  </si>
  <si>
    <t>垂水市</t>
  </si>
  <si>
    <t>南島原市</t>
  </si>
  <si>
    <t>⑥</t>
  </si>
  <si>
    <t>三木市</t>
  </si>
  <si>
    <t>大鹿村</t>
  </si>
  <si>
    <t>高砂市</t>
  </si>
  <si>
    <t>木古内町</t>
  </si>
  <si>
    <t>湯梨浜町</t>
  </si>
  <si>
    <t>川西市</t>
  </si>
  <si>
    <t>小野市</t>
  </si>
  <si>
    <t>三田市</t>
  </si>
  <si>
    <t>加西市</t>
  </si>
  <si>
    <t>養父市</t>
  </si>
  <si>
    <t>上牧町</t>
  </si>
  <si>
    <t>朝来市</t>
  </si>
  <si>
    <t>宍粟市</t>
  </si>
  <si>
    <t>白糠町</t>
  </si>
  <si>
    <t>加東市</t>
  </si>
  <si>
    <t>扶桑町</t>
  </si>
  <si>
    <t>たつの市</t>
  </si>
  <si>
    <t>信</t>
    <rPh sb="0" eb="1">
      <t>シン</t>
    </rPh>
    <phoneticPr fontId="7"/>
  </si>
  <si>
    <t>奈良市</t>
  </si>
  <si>
    <t>②本人から制度の紹介があった</t>
    <rPh sb="1" eb="3">
      <t>ホンニン</t>
    </rPh>
    <rPh sb="5" eb="7">
      <t>セイド</t>
    </rPh>
    <rPh sb="8" eb="10">
      <t>ショウカイ</t>
    </rPh>
    <phoneticPr fontId="7"/>
  </si>
  <si>
    <t>天理市</t>
  </si>
  <si>
    <t>橿原市</t>
  </si>
  <si>
    <t>浦添市</t>
  </si>
  <si>
    <t>桜井市</t>
  </si>
  <si>
    <t>五條市</t>
  </si>
  <si>
    <t>和木町</t>
  </si>
  <si>
    <t>対応時間（団体）</t>
    <rPh sb="0" eb="2">
      <t>タイオウ</t>
    </rPh>
    <rPh sb="2" eb="4">
      <t>ジカン</t>
    </rPh>
    <rPh sb="5" eb="7">
      <t>ダンタイ</t>
    </rPh>
    <phoneticPr fontId="7"/>
  </si>
  <si>
    <t>米子市</t>
  </si>
  <si>
    <t>葛城市</t>
  </si>
  <si>
    <t>忍野村</t>
  </si>
  <si>
    <t>飯綱町</t>
  </si>
  <si>
    <t>長沼町</t>
  </si>
  <si>
    <t>和歌山県</t>
  </si>
  <si>
    <t>和歌山市</t>
  </si>
  <si>
    <t>南部町</t>
  </si>
  <si>
    <t>海南市</t>
  </si>
  <si>
    <t>御坊市</t>
  </si>
  <si>
    <t>津和野町</t>
  </si>
  <si>
    <t>紀の川市</t>
  </si>
  <si>
    <t>留寿都村</t>
  </si>
  <si>
    <t>美浦村</t>
  </si>
  <si>
    <t>仁木町</t>
  </si>
  <si>
    <t>鳥取県</t>
  </si>
  <si>
    <t>B</t>
  </si>
  <si>
    <t>大牟田市</t>
  </si>
  <si>
    <t>鳥取市</t>
  </si>
  <si>
    <t>宮田村</t>
  </si>
  <si>
    <t>東村</t>
  </si>
  <si>
    <t>シェアリングエコノミー</t>
  </si>
  <si>
    <t>小川村</t>
  </si>
  <si>
    <t>松江市</t>
  </si>
  <si>
    <t>浜田市</t>
  </si>
  <si>
    <t>真狩村</t>
  </si>
  <si>
    <t>龍郷町</t>
  </si>
  <si>
    <t>三好市</t>
  </si>
  <si>
    <t>安来市</t>
  </si>
  <si>
    <t>江津市</t>
  </si>
  <si>
    <t>伊平屋村</t>
  </si>
  <si>
    <t>伊佐市</t>
  </si>
  <si>
    <t>岡山市</t>
  </si>
  <si>
    <t>福岡市</t>
  </si>
  <si>
    <t>倉敷市</t>
  </si>
  <si>
    <t>津山市</t>
  </si>
  <si>
    <t>板野町</t>
  </si>
  <si>
    <t>玉野市</t>
  </si>
  <si>
    <t>第一候補者</t>
    <rPh sb="0" eb="2">
      <t>ダイイチ</t>
    </rPh>
    <rPh sb="2" eb="4">
      <t>コウホ</t>
    </rPh>
    <rPh sb="4" eb="5">
      <t>シャ</t>
    </rPh>
    <phoneticPr fontId="7"/>
  </si>
  <si>
    <t>笠岡市</t>
  </si>
  <si>
    <t>井原市</t>
  </si>
  <si>
    <t>いちき串木野市</t>
  </si>
  <si>
    <t>新見市</t>
  </si>
  <si>
    <t>備前市</t>
  </si>
  <si>
    <t>④</t>
  </si>
  <si>
    <t>瀬戸内市</t>
  </si>
  <si>
    <t>赤磐市</t>
  </si>
  <si>
    <t>　（具体的にご記入下さい）</t>
    <rPh sb="2" eb="5">
      <t>グタイテキ</t>
    </rPh>
    <rPh sb="7" eb="10">
      <t>キニュウクダ</t>
    </rPh>
    <phoneticPr fontId="7"/>
  </si>
  <si>
    <t>真庭市</t>
  </si>
  <si>
    <t>豊浦町</t>
  </si>
  <si>
    <t>南さつま市</t>
  </si>
  <si>
    <t>笠松町</t>
  </si>
  <si>
    <t>浅口市</t>
  </si>
  <si>
    <t>広島県</t>
  </si>
  <si>
    <t>大竹市</t>
  </si>
  <si>
    <t>②次年度に予算化を図り推進する</t>
    <rPh sb="1" eb="4">
      <t>ジネンド</t>
    </rPh>
    <rPh sb="5" eb="8">
      <t>ヨサンカ</t>
    </rPh>
    <rPh sb="9" eb="10">
      <t>ハカ</t>
    </rPh>
    <rPh sb="11" eb="13">
      <t>スイシン</t>
    </rPh>
    <phoneticPr fontId="7"/>
  </si>
  <si>
    <t>呉市</t>
  </si>
  <si>
    <t>田舎館村</t>
  </si>
  <si>
    <t>利尻町</t>
  </si>
  <si>
    <t>竹原市</t>
  </si>
  <si>
    <t>福山市</t>
  </si>
  <si>
    <t>庄原市</t>
  </si>
  <si>
    <t>和寒町</t>
  </si>
  <si>
    <t>東広島市</t>
  </si>
  <si>
    <t>番地等</t>
    <rPh sb="0" eb="2">
      <t>バンチ</t>
    </rPh>
    <rPh sb="2" eb="3">
      <t>ナド</t>
    </rPh>
    <phoneticPr fontId="7"/>
  </si>
  <si>
    <t>安芸高田市</t>
  </si>
  <si>
    <t>城里町</t>
  </si>
  <si>
    <t>江田島市</t>
  </si>
  <si>
    <t>山口県</t>
  </si>
  <si>
    <t>下関市</t>
  </si>
  <si>
    <t>萩市</t>
  </si>
  <si>
    <t>寿都町</t>
  </si>
  <si>
    <t>防府市</t>
  </si>
  <si>
    <t>富士見町</t>
  </si>
  <si>
    <t>下松市</t>
  </si>
  <si>
    <t>岩国市</t>
  </si>
  <si>
    <t>飛島村</t>
  </si>
  <si>
    <t>光市</t>
  </si>
  <si>
    <t>松島町</t>
  </si>
  <si>
    <t>小清水町</t>
  </si>
  <si>
    <t>長門市</t>
  </si>
  <si>
    <t>美祢市</t>
  </si>
  <si>
    <t>小坂町</t>
  </si>
  <si>
    <t>山陽小野田市</t>
  </si>
  <si>
    <t>菊陽町</t>
  </si>
  <si>
    <t>鹿島市</t>
  </si>
  <si>
    <t>徳島県</t>
  </si>
  <si>
    <t>徳島市</t>
  </si>
  <si>
    <t>日出町</t>
  </si>
  <si>
    <t>西会津町</t>
  </si>
  <si>
    <t>豊見城市</t>
  </si>
  <si>
    <t>鳴門市</t>
  </si>
  <si>
    <t>小松島市</t>
  </si>
  <si>
    <t>阿南市</t>
  </si>
  <si>
    <t>吉野川市</t>
  </si>
  <si>
    <t>黒滝村</t>
  </si>
  <si>
    <t>香川県</t>
  </si>
  <si>
    <t>藤里町</t>
  </si>
  <si>
    <t>高松市</t>
  </si>
  <si>
    <t>久御山町</t>
  </si>
  <si>
    <t>幌延町</t>
  </si>
  <si>
    <t>丸亀市</t>
  </si>
  <si>
    <t>4</t>
  </si>
  <si>
    <t>坂出市</t>
  </si>
  <si>
    <t>天川村</t>
  </si>
  <si>
    <t>下川町</t>
  </si>
  <si>
    <t>隠岐の島町</t>
  </si>
  <si>
    <t>黒潮町</t>
  </si>
  <si>
    <t>清里町</t>
  </si>
  <si>
    <t>善通寺市</t>
  </si>
  <si>
    <t>観音寺市</t>
  </si>
  <si>
    <t>さぬき市</t>
  </si>
  <si>
    <t>東かがわ市</t>
  </si>
  <si>
    <t>野迫川村</t>
  </si>
  <si>
    <t>土庄町</t>
  </si>
  <si>
    <t>三豊市</t>
  </si>
  <si>
    <t>今治市</t>
  </si>
  <si>
    <t>八幡浜市</t>
  </si>
  <si>
    <t>西条市</t>
  </si>
  <si>
    <t>伊予市</t>
  </si>
  <si>
    <t>四国中央市</t>
  </si>
  <si>
    <t>小平町</t>
  </si>
  <si>
    <t>多度津町</t>
  </si>
  <si>
    <t>西予市</t>
  </si>
  <si>
    <t>高知県</t>
  </si>
  <si>
    <t>室戸市</t>
  </si>
  <si>
    <t>七ヶ宿町</t>
  </si>
  <si>
    <t>安芸市</t>
  </si>
  <si>
    <t>南国市</t>
  </si>
  <si>
    <t>宿毛市</t>
  </si>
  <si>
    <t>土佐清水市</t>
  </si>
  <si>
    <t>湯沢町</t>
  </si>
  <si>
    <t>阿見町</t>
  </si>
  <si>
    <t>香南市</t>
  </si>
  <si>
    <t>海陽町</t>
  </si>
  <si>
    <t>北九州市</t>
  </si>
  <si>
    <t>管区</t>
    <rPh sb="0" eb="2">
      <t>カンク</t>
    </rPh>
    <phoneticPr fontId="7"/>
  </si>
  <si>
    <t>宇土市</t>
  </si>
  <si>
    <t>久留米市</t>
  </si>
  <si>
    <t>直方市</t>
  </si>
  <si>
    <t>柳川市</t>
  </si>
  <si>
    <t>宮代町</t>
  </si>
  <si>
    <t>八女市</t>
  </si>
  <si>
    <t>筑紫野市</t>
  </si>
  <si>
    <t>南城市</t>
  </si>
  <si>
    <t>宮若市</t>
  </si>
  <si>
    <t>嘉麻市</t>
  </si>
  <si>
    <t>みやま市</t>
  </si>
  <si>
    <t>佐賀県</t>
  </si>
  <si>
    <t>鳥栖市</t>
  </si>
  <si>
    <t>多久市</t>
  </si>
  <si>
    <t>海田町</t>
  </si>
  <si>
    <t>豊後大野市</t>
  </si>
  <si>
    <t>伊万里市</t>
  </si>
  <si>
    <t>釧路町</t>
  </si>
  <si>
    <t>武雄市</t>
  </si>
  <si>
    <t>大間町</t>
  </si>
  <si>
    <t>嬉野市</t>
  </si>
  <si>
    <t>神埼市</t>
  </si>
  <si>
    <t>外ヶ浜町</t>
  </si>
  <si>
    <t>長崎市</t>
  </si>
  <si>
    <t>諫早市</t>
  </si>
  <si>
    <t>五島市</t>
  </si>
  <si>
    <t>西海市</t>
  </si>
  <si>
    <t>日の出町</t>
  </si>
  <si>
    <t>雲仙市</t>
  </si>
  <si>
    <t>岩内町</t>
  </si>
  <si>
    <t>上天草市</t>
  </si>
  <si>
    <t>熊本市</t>
  </si>
  <si>
    <t>水俣市</t>
  </si>
  <si>
    <t>那覇市</t>
  </si>
  <si>
    <t>能登町</t>
  </si>
  <si>
    <t>山鹿市</t>
  </si>
  <si>
    <t>菊池市</t>
  </si>
  <si>
    <t>美咲町</t>
  </si>
  <si>
    <t>宇城市</t>
  </si>
  <si>
    <t>阿蘇市</t>
  </si>
  <si>
    <t>長生村</t>
  </si>
  <si>
    <t>天草市</t>
  </si>
  <si>
    <t>津久見市</t>
  </si>
  <si>
    <t>大分県</t>
  </si>
  <si>
    <t>中津市</t>
  </si>
  <si>
    <t>四国総合通信局</t>
    <rPh sb="0" eb="2">
      <t>シコク</t>
    </rPh>
    <rPh sb="2" eb="4">
      <t>ソウゴウ</t>
    </rPh>
    <rPh sb="4" eb="7">
      <t>ツウシンキョク</t>
    </rPh>
    <phoneticPr fontId="7"/>
  </si>
  <si>
    <t>日田市</t>
  </si>
  <si>
    <t>竹田市</t>
  </si>
  <si>
    <t>杵築市</t>
  </si>
  <si>
    <t>東伊豆町</t>
  </si>
  <si>
    <t>岩美町</t>
  </si>
  <si>
    <t>派遣場所</t>
  </si>
  <si>
    <t>宮崎市</t>
  </si>
  <si>
    <t>名護市</t>
  </si>
  <si>
    <t>都城市</t>
  </si>
  <si>
    <t>延岡市</t>
  </si>
  <si>
    <t>白川町</t>
  </si>
  <si>
    <t>日南市</t>
  </si>
  <si>
    <t>小林市</t>
  </si>
  <si>
    <t>新篠津村</t>
  </si>
  <si>
    <t>日向市</t>
  </si>
  <si>
    <t>勝央町</t>
  </si>
  <si>
    <t>串間市</t>
  </si>
  <si>
    <t>北大東村</t>
  </si>
  <si>
    <t>鹿児島県</t>
  </si>
  <si>
    <t>阿久根市</t>
  </si>
  <si>
    <t>洞爺湖町</t>
  </si>
  <si>
    <t>出水市</t>
  </si>
  <si>
    <t>西興部村</t>
  </si>
  <si>
    <t>香春町</t>
  </si>
  <si>
    <t>上勝町</t>
  </si>
  <si>
    <t>指宿市</t>
  </si>
  <si>
    <t>西之表市</t>
  </si>
  <si>
    <t>薩摩川内市</t>
  </si>
  <si>
    <t>山都町</t>
  </si>
  <si>
    <t>曽於市</t>
  </si>
  <si>
    <t>小野町</t>
  </si>
  <si>
    <t>志布志市</t>
  </si>
  <si>
    <t>沖縄県</t>
  </si>
  <si>
    <t>石垣市</t>
  </si>
  <si>
    <t>沖縄市</t>
  </si>
  <si>
    <t>玉村町</t>
  </si>
  <si>
    <t>うるま市</t>
  </si>
  <si>
    <t>福島町</t>
  </si>
  <si>
    <t>知内町</t>
  </si>
  <si>
    <t>七飯町</t>
  </si>
  <si>
    <t>鹿部町</t>
  </si>
  <si>
    <t>森町</t>
  </si>
  <si>
    <t>長万部町</t>
  </si>
  <si>
    <t>八頭町</t>
  </si>
  <si>
    <t>豊能町</t>
  </si>
  <si>
    <t>上ノ国町</t>
  </si>
  <si>
    <t>厚沢部町</t>
  </si>
  <si>
    <t>訓子府町</t>
  </si>
  <si>
    <t>乙部町</t>
  </si>
  <si>
    <t>太子町</t>
  </si>
  <si>
    <t>今金町</t>
  </si>
  <si>
    <t>黒松内町</t>
  </si>
  <si>
    <t>ニセコ町</t>
  </si>
  <si>
    <t>平群町</t>
  </si>
  <si>
    <t>喜茂別町</t>
  </si>
  <si>
    <t>共和町</t>
  </si>
  <si>
    <t>下條村</t>
  </si>
  <si>
    <t>泊村</t>
  </si>
  <si>
    <t>さつま町</t>
  </si>
  <si>
    <t>神恵内村</t>
  </si>
  <si>
    <t>余市町</t>
  </si>
  <si>
    <t>南幌町</t>
  </si>
  <si>
    <t>陸別町</t>
  </si>
  <si>
    <t>粕屋町</t>
  </si>
  <si>
    <t>馬路村</t>
  </si>
  <si>
    <t>奈井江町</t>
  </si>
  <si>
    <t>鳴沢村</t>
  </si>
  <si>
    <t>笠置町</t>
  </si>
  <si>
    <t>上砂川町</t>
  </si>
  <si>
    <t>由仁町</t>
  </si>
  <si>
    <t>直島町</t>
  </si>
  <si>
    <t>栗山町</t>
  </si>
  <si>
    <t>①以前支援してもらった</t>
    <rPh sb="1" eb="3">
      <t>イゼン</t>
    </rPh>
    <rPh sb="3" eb="5">
      <t>シエン</t>
    </rPh>
    <phoneticPr fontId="7"/>
  </si>
  <si>
    <t>川本町</t>
  </si>
  <si>
    <t>新十津川町</t>
  </si>
  <si>
    <t>妹背牛町</t>
  </si>
  <si>
    <t>秩父別町</t>
  </si>
  <si>
    <t>十津川村</t>
  </si>
  <si>
    <t>前泊+当日泊</t>
    <rPh sb="1" eb="2">
      <t>ハク</t>
    </rPh>
    <rPh sb="3" eb="5">
      <t>トウジツ</t>
    </rPh>
    <rPh sb="5" eb="6">
      <t>ハク</t>
    </rPh>
    <phoneticPr fontId="7"/>
  </si>
  <si>
    <t>沼田町</t>
  </si>
  <si>
    <t>山中湖村</t>
  </si>
  <si>
    <t>夜間（17時以降）</t>
    <rPh sb="0" eb="2">
      <t>ヤカン</t>
    </rPh>
    <rPh sb="5" eb="6">
      <t>ジ</t>
    </rPh>
    <rPh sb="6" eb="8">
      <t>イコウ</t>
    </rPh>
    <phoneticPr fontId="7"/>
  </si>
  <si>
    <t>東神楽町</t>
  </si>
  <si>
    <t>所在地</t>
    <rPh sb="0" eb="3">
      <t>ショザイチ</t>
    </rPh>
    <phoneticPr fontId="7"/>
  </si>
  <si>
    <t>当麻町</t>
  </si>
  <si>
    <t>愛別町</t>
  </si>
  <si>
    <t>上川町</t>
  </si>
  <si>
    <t>一般財団法人</t>
    <rPh sb="0" eb="2">
      <t>イッパン</t>
    </rPh>
    <rPh sb="2" eb="6">
      <t>ザイダンホウジン</t>
    </rPh>
    <phoneticPr fontId="7"/>
  </si>
  <si>
    <t>美瑛町</t>
  </si>
  <si>
    <t>甲良町</t>
  </si>
  <si>
    <t>中富良野町</t>
  </si>
  <si>
    <t>占冠村</t>
  </si>
  <si>
    <t>音威子府村</t>
  </si>
  <si>
    <t>増毛町</t>
  </si>
  <si>
    <t>雄武町</t>
  </si>
  <si>
    <t>浜頓別町</t>
  </si>
  <si>
    <t>備考欄</t>
    <rPh sb="0" eb="3">
      <t>ビコウラン</t>
    </rPh>
    <phoneticPr fontId="30"/>
  </si>
  <si>
    <t>豊富町</t>
  </si>
  <si>
    <t>三春町</t>
  </si>
  <si>
    <t>礼文町</t>
  </si>
  <si>
    <t>葉山町</t>
  </si>
  <si>
    <t>津別町</t>
  </si>
  <si>
    <t>斜里町</t>
  </si>
  <si>
    <t>佐呂間町</t>
  </si>
  <si>
    <t>遠軽町</t>
  </si>
  <si>
    <t>湧別町</t>
  </si>
  <si>
    <t>滝上町</t>
  </si>
  <si>
    <t>益子町</t>
  </si>
  <si>
    <t>③隊員が講演等に参加した</t>
    <rPh sb="1" eb="3">
      <t>タイイン</t>
    </rPh>
    <rPh sb="4" eb="7">
      <t>コウエンナド</t>
    </rPh>
    <rPh sb="8" eb="10">
      <t>サンカ</t>
    </rPh>
    <phoneticPr fontId="7"/>
  </si>
  <si>
    <t>下仁田町</t>
  </si>
  <si>
    <t>金武町</t>
  </si>
  <si>
    <t>大空町</t>
  </si>
  <si>
    <t>開成町</t>
  </si>
  <si>
    <t>白老町</t>
  </si>
  <si>
    <t>足寄町</t>
  </si>
  <si>
    <t>知名町</t>
  </si>
  <si>
    <t>厚真町</t>
  </si>
  <si>
    <t>築上町</t>
  </si>
  <si>
    <t>むかわ町</t>
  </si>
  <si>
    <t>新温泉町</t>
  </si>
  <si>
    <t>日高町</t>
  </si>
  <si>
    <t>新冠町</t>
  </si>
  <si>
    <t>音更町</t>
  </si>
  <si>
    <t>上士幌町</t>
  </si>
  <si>
    <t>三種町</t>
  </si>
  <si>
    <t>鹿追町</t>
  </si>
  <si>
    <t>協</t>
    <rPh sb="0" eb="1">
      <t>キョウ</t>
    </rPh>
    <phoneticPr fontId="7"/>
  </si>
  <si>
    <t>清水町</t>
  </si>
  <si>
    <t>野沢温泉村</t>
  </si>
  <si>
    <t>更別村</t>
  </si>
  <si>
    <t>広尾町</t>
  </si>
  <si>
    <t>板柳町</t>
  </si>
  <si>
    <t>七宗町</t>
  </si>
  <si>
    <t>幕別町</t>
  </si>
  <si>
    <t>池田町</t>
  </si>
  <si>
    <t>本別町</t>
  </si>
  <si>
    <t>浦幌町</t>
  </si>
  <si>
    <t>北海道総合通信局</t>
    <rPh sb="0" eb="3">
      <t>ホッカイドウ</t>
    </rPh>
    <rPh sb="3" eb="5">
      <t>ソウゴウ</t>
    </rPh>
    <rPh sb="5" eb="8">
      <t>ツウシンキョク</t>
    </rPh>
    <phoneticPr fontId="7"/>
  </si>
  <si>
    <t>熊取町</t>
  </si>
  <si>
    <t>厚岸町</t>
  </si>
  <si>
    <t>肝付町</t>
  </si>
  <si>
    <t>浜中町</t>
  </si>
  <si>
    <t>弟子屈町</t>
  </si>
  <si>
    <t>鶴居村</t>
  </si>
  <si>
    <t>柳津町</t>
  </si>
  <si>
    <t>中標津町</t>
  </si>
  <si>
    <t>標津町</t>
  </si>
  <si>
    <t>２－２．</t>
  </si>
  <si>
    <t>沖</t>
    <rPh sb="0" eb="1">
      <t>オキ</t>
    </rPh>
    <phoneticPr fontId="7"/>
  </si>
  <si>
    <t>羅臼町</t>
  </si>
  <si>
    <t>今別町</t>
  </si>
  <si>
    <t>⑤その他</t>
    <rPh sb="3" eb="4">
      <t>タ</t>
    </rPh>
    <phoneticPr fontId="7"/>
  </si>
  <si>
    <t>蓬田村</t>
  </si>
  <si>
    <t>鰺ヶ沢町</t>
  </si>
  <si>
    <t>奥出雲町</t>
  </si>
  <si>
    <t>西目屋村</t>
  </si>
  <si>
    <t>鶴田町</t>
  </si>
  <si>
    <t>中泊町</t>
  </si>
  <si>
    <t>七戸町</t>
  </si>
  <si>
    <t>波佐見町</t>
  </si>
  <si>
    <t>六戸町</t>
  </si>
  <si>
    <t>横浜町</t>
  </si>
  <si>
    <t>東北町</t>
  </si>
  <si>
    <t>おいらせ町</t>
  </si>
  <si>
    <t>東通村</t>
  </si>
  <si>
    <t>田布施町</t>
  </si>
  <si>
    <t>三戸町</t>
  </si>
  <si>
    <t>愛川町</t>
  </si>
  <si>
    <t>高畠町</t>
  </si>
  <si>
    <t>五戸町</t>
  </si>
  <si>
    <t>田子町</t>
  </si>
  <si>
    <t>滝沢市</t>
    <rPh sb="2" eb="3">
      <t>シ</t>
    </rPh>
    <phoneticPr fontId="7"/>
  </si>
  <si>
    <t>富士川町</t>
  </si>
  <si>
    <t>雫石町</t>
  </si>
  <si>
    <t>葛巻町</t>
  </si>
  <si>
    <t>岩手町</t>
  </si>
  <si>
    <t>会津坂下町</t>
  </si>
  <si>
    <t>紫波町</t>
  </si>
  <si>
    <t>矢巾町</t>
  </si>
  <si>
    <t>白鷹町</t>
  </si>
  <si>
    <t>西和賀町</t>
  </si>
  <si>
    <t>金ケ崎町</t>
  </si>
  <si>
    <t>平泉町</t>
  </si>
  <si>
    <t>住田町</t>
  </si>
  <si>
    <t>大槌町</t>
  </si>
  <si>
    <t>山田町</t>
  </si>
  <si>
    <t>岩泉町</t>
  </si>
  <si>
    <t>田野畑村</t>
  </si>
  <si>
    <t>野田村</t>
  </si>
  <si>
    <t>九戸村</t>
  </si>
  <si>
    <t>関ケ原町</t>
  </si>
  <si>
    <t>蔵王町</t>
  </si>
  <si>
    <t>大河原町</t>
  </si>
  <si>
    <t>土佐町</t>
  </si>
  <si>
    <t>村田町</t>
  </si>
  <si>
    <t>川崎町</t>
  </si>
  <si>
    <t>丸森町</t>
  </si>
  <si>
    <t>亘理町</t>
  </si>
  <si>
    <t>山元町</t>
  </si>
  <si>
    <t>七ヶ浜町</t>
  </si>
  <si>
    <t>久米島町</t>
  </si>
  <si>
    <t>利府町</t>
  </si>
  <si>
    <t>大和町</t>
  </si>
  <si>
    <t>綾川町</t>
  </si>
  <si>
    <t>大衡村</t>
  </si>
  <si>
    <t>加美町</t>
  </si>
  <si>
    <t>浪江町</t>
  </si>
  <si>
    <t>涌谷町</t>
  </si>
  <si>
    <t>女川町</t>
  </si>
  <si>
    <t>南三陸町</t>
  </si>
  <si>
    <t>上小阿仁村</t>
  </si>
  <si>
    <t>八峰町</t>
  </si>
  <si>
    <t>吉野ヶ里町</t>
  </si>
  <si>
    <t>五城目町</t>
  </si>
  <si>
    <t>八郎潟町</t>
  </si>
  <si>
    <t>大潟村</t>
  </si>
  <si>
    <t>檜原村</t>
  </si>
  <si>
    <t>美郷町</t>
  </si>
  <si>
    <t>山辺町</t>
  </si>
  <si>
    <t>中山町</t>
  </si>
  <si>
    <t>河北町</t>
  </si>
  <si>
    <t>山添村</t>
  </si>
  <si>
    <t>西川町</t>
  </si>
  <si>
    <t>朝日町</t>
  </si>
  <si>
    <t>大石田町</t>
  </si>
  <si>
    <t>金山町</t>
  </si>
  <si>
    <t>４－２．</t>
  </si>
  <si>
    <t>最上町</t>
  </si>
  <si>
    <t>越生町</t>
  </si>
  <si>
    <t>掲載許可</t>
  </si>
  <si>
    <t>塩谷町</t>
  </si>
  <si>
    <t>舟形町</t>
  </si>
  <si>
    <t>白石町</t>
  </si>
  <si>
    <t>真室川町</t>
  </si>
  <si>
    <t>栄町</t>
  </si>
  <si>
    <t>内休憩時間（分）</t>
    <rPh sb="0" eb="1">
      <t>ウチ</t>
    </rPh>
    <rPh sb="1" eb="3">
      <t>キュウケイ</t>
    </rPh>
    <rPh sb="3" eb="5">
      <t>ジカン</t>
    </rPh>
    <rPh sb="6" eb="7">
      <t>フン</t>
    </rPh>
    <phoneticPr fontId="7"/>
  </si>
  <si>
    <t>大蔵村</t>
  </si>
  <si>
    <t>川西町</t>
  </si>
  <si>
    <t>飯豊町</t>
  </si>
  <si>
    <t>十島村</t>
  </si>
  <si>
    <t>三川町</t>
  </si>
  <si>
    <t>庄内町</t>
  </si>
  <si>
    <t>遊佐町</t>
  </si>
  <si>
    <t>桑折町</t>
  </si>
  <si>
    <t>国見町</t>
  </si>
  <si>
    <t>大玉村</t>
  </si>
  <si>
    <t>小豆島町</t>
  </si>
  <si>
    <t>京丹波町</t>
  </si>
  <si>
    <t>鏡石町</t>
  </si>
  <si>
    <t>天栄村</t>
  </si>
  <si>
    <t>檜枝岐村</t>
  </si>
  <si>
    <t>北谷町</t>
  </si>
  <si>
    <t>只見町</t>
  </si>
  <si>
    <t>南会津町</t>
  </si>
  <si>
    <t>支援・講演</t>
    <rPh sb="0" eb="2">
      <t>シエン</t>
    </rPh>
    <rPh sb="3" eb="5">
      <t>コウエン</t>
    </rPh>
    <phoneticPr fontId="7"/>
  </si>
  <si>
    <t>北塩原村</t>
  </si>
  <si>
    <t>猪苗代町</t>
  </si>
  <si>
    <t>王滝村</t>
  </si>
  <si>
    <t>４．依頼内容詳細</t>
    <rPh sb="2" eb="4">
      <t>イライ</t>
    </rPh>
    <rPh sb="4" eb="6">
      <t>ナイヨウ</t>
    </rPh>
    <rPh sb="6" eb="8">
      <t>ショウサイ</t>
    </rPh>
    <phoneticPr fontId="7"/>
  </si>
  <si>
    <t>湯川村</t>
  </si>
  <si>
    <t>上松町</t>
  </si>
  <si>
    <t>東栄町</t>
  </si>
  <si>
    <t>三島町</t>
  </si>
  <si>
    <t>昭和村</t>
  </si>
  <si>
    <t>垂井町</t>
  </si>
  <si>
    <t>会津美里町</t>
  </si>
  <si>
    <t>中島村</t>
  </si>
  <si>
    <t>矢吹町</t>
  </si>
  <si>
    <t>棚倉町</t>
  </si>
  <si>
    <t>矢祭町</t>
  </si>
  <si>
    <t>塙町</t>
  </si>
  <si>
    <t>鮫川村</t>
  </si>
  <si>
    <t>玉川村</t>
  </si>
  <si>
    <t>浅川町</t>
  </si>
  <si>
    <t>広野町</t>
  </si>
  <si>
    <t>楢葉町</t>
  </si>
  <si>
    <t>大熊町</t>
  </si>
  <si>
    <t>双葉町</t>
  </si>
  <si>
    <t>葛尾村</t>
  </si>
  <si>
    <t>飯舘村</t>
  </si>
  <si>
    <t>東海村</t>
  </si>
  <si>
    <t>両方対応可能</t>
    <rPh sb="0" eb="2">
      <t>リョウホウ</t>
    </rPh>
    <rPh sb="2" eb="4">
      <t>タイオウ</t>
    </rPh>
    <rPh sb="4" eb="6">
      <t>カノウ</t>
    </rPh>
    <phoneticPr fontId="7"/>
  </si>
  <si>
    <t>大子町</t>
  </si>
  <si>
    <t>河内町</t>
  </si>
  <si>
    <t>八千代町</t>
  </si>
  <si>
    <t>五霞町</t>
  </si>
  <si>
    <t>利根町</t>
  </si>
  <si>
    <t>四万十町</t>
  </si>
  <si>
    <t>上三川町</t>
  </si>
  <si>
    <t>茂木町</t>
  </si>
  <si>
    <t>つるぎ町</t>
  </si>
  <si>
    <t>芳賀町</t>
  </si>
  <si>
    <t>壬生町</t>
  </si>
  <si>
    <t>野木町</t>
  </si>
  <si>
    <t>神山町</t>
  </si>
  <si>
    <t>北相木村</t>
  </si>
  <si>
    <t>那須町</t>
  </si>
  <si>
    <t>那珂川町</t>
  </si>
  <si>
    <t>榛東村</t>
  </si>
  <si>
    <t>③パンフレットの専門分野をみて</t>
    <rPh sb="8" eb="10">
      <t>センモン</t>
    </rPh>
    <rPh sb="10" eb="12">
      <t>ブンヤ</t>
    </rPh>
    <phoneticPr fontId="7"/>
  </si>
  <si>
    <t>海士町</t>
  </si>
  <si>
    <t>吉岡町</t>
  </si>
  <si>
    <t>上野村</t>
  </si>
  <si>
    <t>南牧村</t>
  </si>
  <si>
    <t>飯南町</t>
  </si>
  <si>
    <t>甘楽町</t>
  </si>
  <si>
    <t>南木曽町</t>
  </si>
  <si>
    <t>小値賀町</t>
  </si>
  <si>
    <t>コード</t>
  </si>
  <si>
    <t>中之条町</t>
  </si>
  <si>
    <t>東吾妻町</t>
  </si>
  <si>
    <t>片品村</t>
  </si>
  <si>
    <t>千代田町</t>
  </si>
  <si>
    <t>邑楽町</t>
  </si>
  <si>
    <t>伊奈町</t>
  </si>
  <si>
    <t>TEL</t>
  </si>
  <si>
    <t>三芳町</t>
  </si>
  <si>
    <t>毛呂山町</t>
  </si>
  <si>
    <t>滑川町</t>
  </si>
  <si>
    <t>嵐山町</t>
  </si>
  <si>
    <t>小鹿野町</t>
  </si>
  <si>
    <t>小川町</t>
  </si>
  <si>
    <t>川島町</t>
  </si>
  <si>
    <t>鳩山町</t>
  </si>
  <si>
    <t>丹波山村</t>
  </si>
  <si>
    <t>南相木村</t>
  </si>
  <si>
    <t>長瀞町</t>
  </si>
  <si>
    <t>東秩父村</t>
  </si>
  <si>
    <t>（簡潔に）</t>
  </si>
  <si>
    <t>上里町</t>
  </si>
  <si>
    <t>杉戸町</t>
  </si>
  <si>
    <t>大網白里市</t>
    <rPh sb="4" eb="5">
      <t>シ</t>
    </rPh>
    <phoneticPr fontId="7"/>
  </si>
  <si>
    <t>酒々井町</t>
  </si>
  <si>
    <t>神戸町</t>
  </si>
  <si>
    <t>多古町</t>
  </si>
  <si>
    <t>九十九里町</t>
  </si>
  <si>
    <t>芝山町</t>
  </si>
  <si>
    <t>事業の推進</t>
    <rPh sb="0" eb="2">
      <t>ジギョウ</t>
    </rPh>
    <rPh sb="3" eb="5">
      <t>スイシン</t>
    </rPh>
    <phoneticPr fontId="7"/>
  </si>
  <si>
    <t>横芝光町</t>
  </si>
  <si>
    <t>白子町</t>
  </si>
  <si>
    <t>担当者氏名</t>
    <rPh sb="0" eb="3">
      <t>タントウシャ</t>
    </rPh>
    <rPh sb="3" eb="5">
      <t>シメイ</t>
    </rPh>
    <phoneticPr fontId="7"/>
  </si>
  <si>
    <t>長柄町</t>
  </si>
  <si>
    <t>長南町</t>
  </si>
  <si>
    <t>大多喜町</t>
  </si>
  <si>
    <t>鋸南町</t>
  </si>
  <si>
    <t>八丈町</t>
  </si>
  <si>
    <t>菰野町</t>
  </si>
  <si>
    <t>関川村</t>
  </si>
  <si>
    <t>大磯町</t>
  </si>
  <si>
    <t>二宮町</t>
  </si>
  <si>
    <t>大井町</t>
  </si>
  <si>
    <t>松田町</t>
  </si>
  <si>
    <t>早川町</t>
  </si>
  <si>
    <t>事業名</t>
    <rPh sb="0" eb="2">
      <t>ジギョウ</t>
    </rPh>
    <rPh sb="2" eb="3">
      <t>メイ</t>
    </rPh>
    <phoneticPr fontId="7"/>
  </si>
  <si>
    <t>山北町</t>
  </si>
  <si>
    <t>真鶴町</t>
  </si>
  <si>
    <t>印南町</t>
  </si>
  <si>
    <t>清川村</t>
  </si>
  <si>
    <t>田上町</t>
  </si>
  <si>
    <t>出雲崎町</t>
  </si>
  <si>
    <t>仁淀川町</t>
  </si>
  <si>
    <t>津南町</t>
  </si>
  <si>
    <t>粟島浦村</t>
  </si>
  <si>
    <t>舟橋村</t>
  </si>
  <si>
    <t>梼原町</t>
  </si>
  <si>
    <t>上市町</t>
  </si>
  <si>
    <t>立山町</t>
  </si>
  <si>
    <t>津幡町</t>
  </si>
  <si>
    <t>志賀町</t>
  </si>
  <si>
    <t>南箕輪村</t>
  </si>
  <si>
    <t>宝達志水町</t>
  </si>
  <si>
    <t>永平寺町</t>
  </si>
  <si>
    <t>南越前町</t>
  </si>
  <si>
    <t>美浜町</t>
  </si>
  <si>
    <t>安芸太田町</t>
  </si>
  <si>
    <t>高浜町</t>
  </si>
  <si>
    <t>おおい町</t>
  </si>
  <si>
    <t>若狭町</t>
  </si>
  <si>
    <t>市川三郷町</t>
  </si>
  <si>
    <t>身延町</t>
  </si>
  <si>
    <t>昭和町</t>
  </si>
  <si>
    <t>道志村</t>
  </si>
  <si>
    <t>西桂町</t>
  </si>
  <si>
    <t>富士河口湖町</t>
  </si>
  <si>
    <t>王寺町</t>
  </si>
  <si>
    <t>小菅村</t>
  </si>
  <si>
    <t>東洋町</t>
  </si>
  <si>
    <t>川上村</t>
  </si>
  <si>
    <t>佐久穂町</t>
  </si>
  <si>
    <t>御代田町</t>
  </si>
  <si>
    <t>立科町</t>
  </si>
  <si>
    <t>長和町</t>
  </si>
  <si>
    <t>下諏訪町</t>
  </si>
  <si>
    <t>原村</t>
  </si>
  <si>
    <t>辰野町</t>
  </si>
  <si>
    <t>飯島町</t>
  </si>
  <si>
    <t>中川村</t>
  </si>
  <si>
    <t>松川町</t>
  </si>
  <si>
    <t>串本町</t>
  </si>
  <si>
    <t>精華町</t>
  </si>
  <si>
    <t>高森町</t>
  </si>
  <si>
    <t>阿南町</t>
  </si>
  <si>
    <t>玄海町</t>
  </si>
  <si>
    <t>阿智村</t>
  </si>
  <si>
    <t>平谷村</t>
  </si>
  <si>
    <t>売木村</t>
  </si>
  <si>
    <t>天龍村</t>
  </si>
  <si>
    <t>泰阜村</t>
  </si>
  <si>
    <t>三郷町</t>
  </si>
  <si>
    <t>豊丘村</t>
  </si>
  <si>
    <t>大桑村</t>
  </si>
  <si>
    <t>木曽町</t>
  </si>
  <si>
    <t>麻績村</t>
  </si>
  <si>
    <t>②隊員が同席した</t>
    <rPh sb="1" eb="3">
      <t>タイイン</t>
    </rPh>
    <rPh sb="4" eb="6">
      <t>ドウセキ</t>
    </rPh>
    <phoneticPr fontId="7"/>
  </si>
  <si>
    <t>生坂村</t>
  </si>
  <si>
    <t>山形村</t>
  </si>
  <si>
    <t>朝日村</t>
  </si>
  <si>
    <t>白馬村</t>
  </si>
  <si>
    <t>小谷村</t>
  </si>
  <si>
    <t>２．支援を求める内容</t>
    <rPh sb="2" eb="4">
      <t>シエン</t>
    </rPh>
    <rPh sb="5" eb="6">
      <t>モト</t>
    </rPh>
    <rPh sb="8" eb="10">
      <t>ナイヨウ</t>
    </rPh>
    <phoneticPr fontId="7"/>
  </si>
  <si>
    <t>坂城町</t>
  </si>
  <si>
    <t>小布施町</t>
  </si>
  <si>
    <t>山ノ内町</t>
  </si>
  <si>
    <t>信濃町</t>
  </si>
  <si>
    <t>栄村</t>
  </si>
  <si>
    <t>田尻町</t>
  </si>
  <si>
    <t>養老町</t>
  </si>
  <si>
    <t>輪之内町</t>
  </si>
  <si>
    <t>安八町</t>
  </si>
  <si>
    <t>揖斐川町</t>
  </si>
  <si>
    <t>大野町</t>
  </si>
  <si>
    <t>北方町</t>
  </si>
  <si>
    <t>河合町</t>
  </si>
  <si>
    <t>坂祝町</t>
  </si>
  <si>
    <t>川辺町</t>
  </si>
  <si>
    <t>近</t>
    <rPh sb="0" eb="1">
      <t>キン</t>
    </rPh>
    <phoneticPr fontId="7"/>
  </si>
  <si>
    <t>ソート用</t>
    <rPh sb="3" eb="4">
      <t>ヨウ</t>
    </rPh>
    <phoneticPr fontId="7"/>
  </si>
  <si>
    <t>東白川村</t>
  </si>
  <si>
    <t>御嵩町</t>
  </si>
  <si>
    <t>白川村</t>
  </si>
  <si>
    <t>河津町</t>
  </si>
  <si>
    <t>南伊豆町</t>
  </si>
  <si>
    <t>松崎町</t>
  </si>
  <si>
    <t>函南町</t>
  </si>
  <si>
    <t>長泉町</t>
  </si>
  <si>
    <t>２．派遣アドバイザーに対する評価と要望</t>
    <rPh sb="2" eb="4">
      <t>ハケン</t>
    </rPh>
    <rPh sb="11" eb="12">
      <t>タイ</t>
    </rPh>
    <rPh sb="14" eb="16">
      <t>ヒョウカ</t>
    </rPh>
    <rPh sb="17" eb="19">
      <t>ヨウボウ</t>
    </rPh>
    <phoneticPr fontId="7"/>
  </si>
  <si>
    <t>小山町</t>
  </si>
  <si>
    <t>五ヶ瀬町</t>
  </si>
  <si>
    <t>吉田町</t>
  </si>
  <si>
    <t>川根本町</t>
  </si>
  <si>
    <t>大口町</t>
  </si>
  <si>
    <t>大治町</t>
  </si>
  <si>
    <t>蟹江町</t>
  </si>
  <si>
    <t>阿久比町</t>
  </si>
  <si>
    <t>東浦町</t>
  </si>
  <si>
    <t>具体的な成果</t>
    <rPh sb="0" eb="3">
      <t>グタイテキ</t>
    </rPh>
    <rPh sb="4" eb="6">
      <t>セイカ</t>
    </rPh>
    <phoneticPr fontId="7"/>
  </si>
  <si>
    <t>水上村</t>
  </si>
  <si>
    <t>屋久島町</t>
  </si>
  <si>
    <t>武豊町</t>
  </si>
  <si>
    <t>設楽町</t>
  </si>
  <si>
    <t>豊根村</t>
  </si>
  <si>
    <t>木曽岬町</t>
  </si>
  <si>
    <t>東員町</t>
  </si>
  <si>
    <t>日之影町</t>
  </si>
  <si>
    <t>川越町</t>
  </si>
  <si>
    <t>上富田町</t>
  </si>
  <si>
    <t>多気町</t>
  </si>
  <si>
    <t>与那原町</t>
  </si>
  <si>
    <t>大台町</t>
  </si>
  <si>
    <t>③事業に係るシステムの調達仕様書を策定できた</t>
    <rPh sb="1" eb="3">
      <t>ジギョウ</t>
    </rPh>
    <rPh sb="4" eb="5">
      <t>カカ</t>
    </rPh>
    <rPh sb="11" eb="13">
      <t>チョウタツ</t>
    </rPh>
    <rPh sb="13" eb="16">
      <t>シヨウショ</t>
    </rPh>
    <rPh sb="17" eb="19">
      <t>サクテイ</t>
    </rPh>
    <phoneticPr fontId="7"/>
  </si>
  <si>
    <t>玉城町</t>
  </si>
  <si>
    <t>度会町</t>
  </si>
  <si>
    <t>大紀町</t>
  </si>
  <si>
    <t>苅田町</t>
  </si>
  <si>
    <t>紀北町</t>
  </si>
  <si>
    <t>御浜町</t>
  </si>
  <si>
    <t>日野町</t>
  </si>
  <si>
    <t>竜王町</t>
  </si>
  <si>
    <t>豊郷町</t>
  </si>
  <si>
    <t>多賀町</t>
  </si>
  <si>
    <t>大山崎町</t>
  </si>
  <si>
    <t>和束町</t>
  </si>
  <si>
    <t>南山城村</t>
  </si>
  <si>
    <t>１－２．</t>
  </si>
  <si>
    <t>伊根町</t>
  </si>
  <si>
    <t>与謝野町</t>
  </si>
  <si>
    <t>能勢町</t>
  </si>
  <si>
    <t>忠岡町</t>
  </si>
  <si>
    <t>岬町</t>
  </si>
  <si>
    <t>河南町</t>
  </si>
  <si>
    <t>多可町</t>
  </si>
  <si>
    <t>稲美町</t>
  </si>
  <si>
    <t>連絡先E-mail</t>
    <rPh sb="0" eb="3">
      <t>レンラクサキ</t>
    </rPh>
    <phoneticPr fontId="7"/>
  </si>
  <si>
    <t>宇美町</t>
  </si>
  <si>
    <t>播磨町</t>
  </si>
  <si>
    <t>市川町</t>
  </si>
  <si>
    <t>上郡町</t>
  </si>
  <si>
    <t>佐用町</t>
  </si>
  <si>
    <t>安堵町</t>
  </si>
  <si>
    <t>御杖村</t>
  </si>
  <si>
    <t>広陵町</t>
  </si>
  <si>
    <t>吉野町</t>
  </si>
  <si>
    <t>下市町</t>
  </si>
  <si>
    <t>東吉野村</t>
  </si>
  <si>
    <t>紀美野町</t>
  </si>
  <si>
    <t>かつらぎ町</t>
  </si>
  <si>
    <t>若桜町</t>
  </si>
  <si>
    <t>高野町</t>
  </si>
  <si>
    <t>広川町</t>
  </si>
  <si>
    <t>有田川町</t>
  </si>
  <si>
    <t>みなべ町</t>
  </si>
  <si>
    <t>担当者</t>
  </si>
  <si>
    <t>白浜町</t>
  </si>
  <si>
    <t>すさみ町</t>
  </si>
  <si>
    <t>１．申請団体情報</t>
    <rPh sb="2" eb="4">
      <t>シンセイ</t>
    </rPh>
    <rPh sb="4" eb="6">
      <t>ダンタイ</t>
    </rPh>
    <rPh sb="6" eb="8">
      <t>ジョウホウ</t>
    </rPh>
    <phoneticPr fontId="7"/>
  </si>
  <si>
    <t>那智勝浦町</t>
  </si>
  <si>
    <t>太地町</t>
  </si>
  <si>
    <t>古座川町</t>
  </si>
  <si>
    <t>２－１．概要</t>
    <rPh sb="4" eb="6">
      <t>ガイヨウ</t>
    </rPh>
    <phoneticPr fontId="7"/>
  </si>
  <si>
    <t>当日泊</t>
    <rPh sb="0" eb="2">
      <t>トウジツ</t>
    </rPh>
    <rPh sb="2" eb="3">
      <t>ハク</t>
    </rPh>
    <phoneticPr fontId="7"/>
  </si>
  <si>
    <t>北山村</t>
  </si>
  <si>
    <t>智頭町</t>
  </si>
  <si>
    <t>C</t>
  </si>
  <si>
    <t>三朝町</t>
  </si>
  <si>
    <t>琴浦町</t>
  </si>
  <si>
    <t>北栄町</t>
  </si>
  <si>
    <t>日吉津村</t>
  </si>
  <si>
    <t>伯耆町</t>
  </si>
  <si>
    <t>邑南町</t>
  </si>
  <si>
    <t>吉賀町</t>
  </si>
  <si>
    <t>西ノ島町</t>
  </si>
  <si>
    <t>知夫村</t>
  </si>
  <si>
    <t>早島町</t>
  </si>
  <si>
    <t>新庄村</t>
  </si>
  <si>
    <t>大刀洗町</t>
  </si>
  <si>
    <t>鏡野町</t>
  </si>
  <si>
    <t>奈義町</t>
  </si>
  <si>
    <t>府中町</t>
  </si>
  <si>
    <t>坂町</t>
  </si>
  <si>
    <t>評価</t>
    <rPh sb="0" eb="2">
      <t>ヒョウカ</t>
    </rPh>
    <phoneticPr fontId="7"/>
  </si>
  <si>
    <t>北広島町</t>
  </si>
  <si>
    <t>神石高原町</t>
  </si>
  <si>
    <t>周防大島町</t>
  </si>
  <si>
    <t>上関町</t>
  </si>
  <si>
    <t>平生町</t>
  </si>
  <si>
    <t>勝浦町</t>
  </si>
  <si>
    <t>佐那河内村</t>
  </si>
  <si>
    <t>那賀町</t>
  </si>
  <si>
    <t>牟岐町</t>
  </si>
  <si>
    <t>美波町</t>
  </si>
  <si>
    <t>北島町</t>
  </si>
  <si>
    <t>実施日</t>
    <rPh sb="0" eb="2">
      <t>ジッシ</t>
    </rPh>
    <rPh sb="2" eb="3">
      <t>ビ</t>
    </rPh>
    <phoneticPr fontId="7"/>
  </si>
  <si>
    <t>藍住町</t>
  </si>
  <si>
    <t>上板町</t>
  </si>
  <si>
    <t>三木町</t>
  </si>
  <si>
    <t>琴平町</t>
  </si>
  <si>
    <t>芦北町</t>
  </si>
  <si>
    <t>筑前町</t>
  </si>
  <si>
    <t>まんのう町</t>
  </si>
  <si>
    <t>分野</t>
  </si>
  <si>
    <t>久万高原町</t>
  </si>
  <si>
    <t>砥部町</t>
  </si>
  <si>
    <t>産山村</t>
  </si>
  <si>
    <t>伊方町</t>
  </si>
  <si>
    <t>松野町</t>
  </si>
  <si>
    <t>鬼北町</t>
  </si>
  <si>
    <t>奈半利町</t>
  </si>
  <si>
    <t>安田町</t>
  </si>
  <si>
    <t>太良町</t>
  </si>
  <si>
    <t>北川村</t>
  </si>
  <si>
    <t>芸西村</t>
  </si>
  <si>
    <t>本山町</t>
  </si>
  <si>
    <t>５－２．</t>
  </si>
  <si>
    <t>大豊町</t>
  </si>
  <si>
    <t>大川村</t>
  </si>
  <si>
    <t>佐川町</t>
  </si>
  <si>
    <t>越知町</t>
  </si>
  <si>
    <t>日高村</t>
  </si>
  <si>
    <t>大月町</t>
  </si>
  <si>
    <t>担当者部署</t>
  </si>
  <si>
    <t>三原村</t>
  </si>
  <si>
    <t>志免町</t>
  </si>
  <si>
    <t>須恵町</t>
  </si>
  <si>
    <t>新宮町</t>
  </si>
  <si>
    <t>３－２．</t>
  </si>
  <si>
    <t>久山町</t>
  </si>
  <si>
    <t>水巻町</t>
  </si>
  <si>
    <t>岡垣町</t>
  </si>
  <si>
    <t>遠賀町</t>
  </si>
  <si>
    <t>小竹町</t>
  </si>
  <si>
    <t>鞍手町</t>
  </si>
  <si>
    <t>福智町</t>
  </si>
  <si>
    <t>吉富町</t>
  </si>
  <si>
    <t>上毛町</t>
  </si>
  <si>
    <t>連絡先部署</t>
    <rPh sb="0" eb="3">
      <t>レンラクサキ</t>
    </rPh>
    <rPh sb="3" eb="5">
      <t>ブショ</t>
    </rPh>
    <phoneticPr fontId="7"/>
  </si>
  <si>
    <t>基山町</t>
  </si>
  <si>
    <t>大町町</t>
  </si>
  <si>
    <t>時津町</t>
  </si>
  <si>
    <t>東彼杵町</t>
  </si>
  <si>
    <t>宇検村</t>
  </si>
  <si>
    <t>川棚町</t>
  </si>
  <si>
    <t>佐々町</t>
  </si>
  <si>
    <t>新上五島町</t>
  </si>
  <si>
    <t>南関町</t>
  </si>
  <si>
    <t>和水町</t>
  </si>
  <si>
    <t>④本人の著書等をみて</t>
    <rPh sb="1" eb="3">
      <t>ホンニン</t>
    </rPh>
    <rPh sb="4" eb="6">
      <t>チョショ</t>
    </rPh>
    <rPh sb="6" eb="7">
      <t>ナド</t>
    </rPh>
    <phoneticPr fontId="7"/>
  </si>
  <si>
    <t>大津町</t>
  </si>
  <si>
    <t>八重瀬町</t>
  </si>
  <si>
    <t>御船町</t>
  </si>
  <si>
    <t>嘉島町</t>
  </si>
  <si>
    <t>益城町</t>
  </si>
  <si>
    <t>甲佐町</t>
  </si>
  <si>
    <t>氷川町</t>
  </si>
  <si>
    <t>多良木町</t>
  </si>
  <si>
    <t>湯前町</t>
  </si>
  <si>
    <t>相良村</t>
  </si>
  <si>
    <t>山江村</t>
  </si>
  <si>
    <t>球磨村</t>
  </si>
  <si>
    <t>あさぎり町</t>
  </si>
  <si>
    <t>苓北町</t>
  </si>
  <si>
    <t>玖珠町</t>
  </si>
  <si>
    <t>国富町</t>
  </si>
  <si>
    <t>綾町</t>
  </si>
  <si>
    <t>④その他</t>
    <rPh sb="3" eb="4">
      <t>タ</t>
    </rPh>
    <phoneticPr fontId="7"/>
  </si>
  <si>
    <t>高鍋町</t>
  </si>
  <si>
    <t>新富町</t>
  </si>
  <si>
    <t>西米良村</t>
  </si>
  <si>
    <t>木城町</t>
  </si>
  <si>
    <t>都農町</t>
  </si>
  <si>
    <t>門川町</t>
  </si>
  <si>
    <t>諸塚村</t>
  </si>
  <si>
    <t>椎葉村</t>
  </si>
  <si>
    <t>高千穂町</t>
  </si>
  <si>
    <t>錦江町</t>
  </si>
  <si>
    <t>南大隅町</t>
  </si>
  <si>
    <t>⑥ＡＰＰＬＩＣホームページを見て</t>
  </si>
  <si>
    <t>中種子町</t>
  </si>
  <si>
    <t>大和村</t>
  </si>
  <si>
    <t>喜界町</t>
  </si>
  <si>
    <t>実施予定日</t>
    <rPh sb="0" eb="2">
      <t>ジッシ</t>
    </rPh>
    <rPh sb="2" eb="4">
      <t>ヨテイ</t>
    </rPh>
    <rPh sb="4" eb="5">
      <t>ビ</t>
    </rPh>
    <phoneticPr fontId="7"/>
  </si>
  <si>
    <t>天城町</t>
  </si>
  <si>
    <t>与論町</t>
  </si>
  <si>
    <t>２－１．</t>
  </si>
  <si>
    <t>国頭村</t>
  </si>
  <si>
    <t>大宜味村</t>
  </si>
  <si>
    <t>今帰仁村</t>
  </si>
  <si>
    <t>本部町</t>
  </si>
  <si>
    <t>恩納村</t>
  </si>
  <si>
    <t>読谷村</t>
  </si>
  <si>
    <t>中城村</t>
  </si>
  <si>
    <t>渡嘉敷村</t>
  </si>
  <si>
    <t>座間味村</t>
  </si>
  <si>
    <t>３－１．活動</t>
    <rPh sb="4" eb="6">
      <t>カツドウ</t>
    </rPh>
    <phoneticPr fontId="7"/>
  </si>
  <si>
    <t>渡名喜村</t>
  </si>
  <si>
    <t>南大東村</t>
  </si>
  <si>
    <t>多良間村</t>
  </si>
  <si>
    <t>与那国町</t>
  </si>
  <si>
    <t>青森県</t>
    <rPh sb="0" eb="3">
      <t>アオモリケン</t>
    </rPh>
    <phoneticPr fontId="7"/>
  </si>
  <si>
    <t>３．地域情報化アドバイザー派遣実績</t>
    <rPh sb="2" eb="4">
      <t>チイキ</t>
    </rPh>
    <rPh sb="4" eb="7">
      <t>ジョウホウカ</t>
    </rPh>
    <rPh sb="13" eb="15">
      <t>ハケン</t>
    </rPh>
    <rPh sb="15" eb="17">
      <t>ジッセキ</t>
    </rPh>
    <phoneticPr fontId="7"/>
  </si>
  <si>
    <t>東</t>
    <rPh sb="0" eb="1">
      <t>ヒガシ</t>
    </rPh>
    <phoneticPr fontId="7"/>
  </si>
  <si>
    <t>中</t>
    <rPh sb="0" eb="1">
      <t>チュウ</t>
    </rPh>
    <phoneticPr fontId="7"/>
  </si>
  <si>
    <t>九</t>
    <rPh sb="0" eb="1">
      <t>キュウ</t>
    </rPh>
    <phoneticPr fontId="7"/>
  </si>
  <si>
    <t>総通局等</t>
    <rPh sb="0" eb="2">
      <t>ソウツウ</t>
    </rPh>
    <rPh sb="2" eb="3">
      <t>キョク</t>
    </rPh>
    <rPh sb="3" eb="4">
      <t>ナド</t>
    </rPh>
    <phoneticPr fontId="7"/>
  </si>
  <si>
    <t>関東総合通信局</t>
    <rPh sb="0" eb="2">
      <t>カントウ</t>
    </rPh>
    <rPh sb="2" eb="4">
      <t>ソウゴウ</t>
    </rPh>
    <rPh sb="4" eb="7">
      <t>ツウシンキョク</t>
    </rPh>
    <phoneticPr fontId="7"/>
  </si>
  <si>
    <t>信越総合通信局</t>
    <rPh sb="0" eb="2">
      <t>シンエツ</t>
    </rPh>
    <rPh sb="2" eb="4">
      <t>ソウゴウ</t>
    </rPh>
    <rPh sb="4" eb="7">
      <t>ツウシンキョク</t>
    </rPh>
    <phoneticPr fontId="7"/>
  </si>
  <si>
    <t>近畿総合通信局</t>
    <rPh sb="0" eb="2">
      <t>キンキ</t>
    </rPh>
    <rPh sb="2" eb="4">
      <t>ソウゴウ</t>
    </rPh>
    <rPh sb="4" eb="7">
      <t>ツウシンキョク</t>
    </rPh>
    <phoneticPr fontId="7"/>
  </si>
  <si>
    <t>中国総合通信局</t>
    <rPh sb="0" eb="2">
      <t>チュウゴク</t>
    </rPh>
    <rPh sb="2" eb="4">
      <t>ソウゴウ</t>
    </rPh>
    <rPh sb="4" eb="7">
      <t>ツウシンキョク</t>
    </rPh>
    <phoneticPr fontId="7"/>
  </si>
  <si>
    <t>沖縄総合通信事務所</t>
    <rPh sb="0" eb="2">
      <t>オキナワ</t>
    </rPh>
    <rPh sb="2" eb="4">
      <t>ソウゴウ</t>
    </rPh>
    <rPh sb="4" eb="6">
      <t>ツウシン</t>
    </rPh>
    <rPh sb="6" eb="8">
      <t>ジム</t>
    </rPh>
    <rPh sb="8" eb="9">
      <t>ショ</t>
    </rPh>
    <phoneticPr fontId="7"/>
  </si>
  <si>
    <t>国</t>
    <rPh sb="0" eb="1">
      <t>クニ</t>
    </rPh>
    <phoneticPr fontId="7"/>
  </si>
  <si>
    <t>総合通信局管区</t>
    <rPh sb="0" eb="2">
      <t>ソウゴウ</t>
    </rPh>
    <rPh sb="2" eb="5">
      <t>ツウシンキョク</t>
    </rPh>
    <rPh sb="5" eb="7">
      <t>カンク</t>
    </rPh>
    <phoneticPr fontId="7"/>
  </si>
  <si>
    <t>NPO・商工会・大学等</t>
    <rPh sb="4" eb="7">
      <t>ショウコウカイ</t>
    </rPh>
    <rPh sb="8" eb="10">
      <t>ダイガク</t>
    </rPh>
    <rPh sb="10" eb="11">
      <t>ナド</t>
    </rPh>
    <phoneticPr fontId="7"/>
  </si>
  <si>
    <t>１－１．申請団体</t>
    <rPh sb="4" eb="6">
      <t>シンセイ</t>
    </rPh>
    <rPh sb="6" eb="8">
      <t>ダンタイ</t>
    </rPh>
    <phoneticPr fontId="7"/>
  </si>
  <si>
    <t>□</t>
  </si>
  <si>
    <t>◇</t>
  </si>
  <si>
    <t>★</t>
  </si>
  <si>
    <t>講演</t>
    <rPh sb="0" eb="2">
      <t>コウエン</t>
    </rPh>
    <phoneticPr fontId="7"/>
  </si>
  <si>
    <t>派遣形態</t>
    <rPh sb="0" eb="2">
      <t>ハケン</t>
    </rPh>
    <rPh sb="2" eb="4">
      <t>ケイタイ</t>
    </rPh>
    <phoneticPr fontId="7"/>
  </si>
  <si>
    <r>
      <t>１－２．推薦団体</t>
    </r>
    <r>
      <rPr>
        <sz val="11"/>
        <color rgb="FFFF0000"/>
        <rFont val="HG丸ｺﾞｼｯｸM-PRO"/>
        <family val="3"/>
        <charset val="128"/>
      </rPr>
      <t>（「区分」が「協議会」または「NPO・商工会・大学等」の場合のみ入力）</t>
    </r>
    <rPh sb="4" eb="6">
      <t>スイセン</t>
    </rPh>
    <rPh sb="6" eb="8">
      <t>ダンタイ</t>
    </rPh>
    <rPh sb="10" eb="12">
      <t>クブン</t>
    </rPh>
    <rPh sb="15" eb="18">
      <t>キョウギカイ</t>
    </rPh>
    <rPh sb="27" eb="30">
      <t>ショウコウカイ</t>
    </rPh>
    <rPh sb="31" eb="33">
      <t>ダイガク</t>
    </rPh>
    <rPh sb="33" eb="34">
      <t>ナド</t>
    </rPh>
    <rPh sb="36" eb="38">
      <t>バアイ</t>
    </rPh>
    <rPh sb="40" eb="42">
      <t>ニュウリョク</t>
    </rPh>
    <phoneticPr fontId="7"/>
  </si>
  <si>
    <t>断り理由5</t>
    <rPh sb="0" eb="1">
      <t>コトワ</t>
    </rPh>
    <rPh sb="2" eb="4">
      <t>リユウ</t>
    </rPh>
    <phoneticPr fontId="7"/>
  </si>
  <si>
    <t>○</t>
  </si>
  <si>
    <t>支援を求める</t>
    <rPh sb="0" eb="2">
      <t>シエン</t>
    </rPh>
    <rPh sb="3" eb="4">
      <t>モト</t>
    </rPh>
    <phoneticPr fontId="7"/>
  </si>
  <si>
    <t>代表者名</t>
    <rPh sb="0" eb="3">
      <t>ダイヒョウシャ</t>
    </rPh>
    <rPh sb="3" eb="4">
      <t>メイ</t>
    </rPh>
    <phoneticPr fontId="7"/>
  </si>
  <si>
    <t>連絡先電話番号</t>
    <rPh sb="0" eb="3">
      <t>レンラクサキ</t>
    </rPh>
    <rPh sb="3" eb="5">
      <t>デンワ</t>
    </rPh>
    <rPh sb="5" eb="7">
      <t>バンゴウ</t>
    </rPh>
    <phoneticPr fontId="7"/>
  </si>
  <si>
    <t>担当者役職</t>
    <rPh sb="3" eb="5">
      <t>ヤクショク</t>
    </rPh>
    <phoneticPr fontId="7"/>
  </si>
  <si>
    <t>会場名</t>
    <rPh sb="0" eb="2">
      <t>カイジョウ</t>
    </rPh>
    <rPh sb="2" eb="3">
      <t>メイ</t>
    </rPh>
    <phoneticPr fontId="7"/>
  </si>
  <si>
    <t>最寄駅</t>
    <rPh sb="0" eb="2">
      <t>モヨリ</t>
    </rPh>
    <rPh sb="2" eb="3">
      <t>エキ</t>
    </rPh>
    <phoneticPr fontId="7"/>
  </si>
  <si>
    <t>最寄駅からの交通手段</t>
    <rPh sb="0" eb="2">
      <t>モヨリ</t>
    </rPh>
    <rPh sb="2" eb="3">
      <t>エキ</t>
    </rPh>
    <rPh sb="6" eb="8">
      <t>コウツウ</t>
    </rPh>
    <rPh sb="8" eb="10">
      <t>シュダン</t>
    </rPh>
    <phoneticPr fontId="7"/>
  </si>
  <si>
    <t>第二候補者</t>
    <rPh sb="0" eb="2">
      <t>ダイニ</t>
    </rPh>
    <rPh sb="2" eb="5">
      <t>コウホシャ</t>
    </rPh>
    <phoneticPr fontId="7"/>
  </si>
  <si>
    <t>３－１．</t>
  </si>
  <si>
    <t>アドバイザー</t>
  </si>
  <si>
    <t>無</t>
    <rPh sb="0" eb="1">
      <t>ナシ</t>
    </rPh>
    <phoneticPr fontId="7"/>
  </si>
  <si>
    <t>記</t>
    <rPh sb="0" eb="1">
      <t>キ</t>
    </rPh>
    <phoneticPr fontId="7"/>
  </si>
  <si>
    <t>　事業の課題・問題点</t>
    <rPh sb="1" eb="3">
      <t>ジギョウ</t>
    </rPh>
    <rPh sb="4" eb="6">
      <t>カダイ</t>
    </rPh>
    <rPh sb="7" eb="10">
      <t>モンダイテン</t>
    </rPh>
    <phoneticPr fontId="7"/>
  </si>
  <si>
    <t>②</t>
  </si>
  <si>
    <t>アドバイザー
への要望事項</t>
    <rPh sb="9" eb="11">
      <t>ヨウボウ</t>
    </rPh>
    <rPh sb="11" eb="13">
      <t>ジコウ</t>
    </rPh>
    <phoneticPr fontId="7"/>
  </si>
  <si>
    <t>⑧ＡＰＰＬＩＣ通信欄を見て</t>
  </si>
  <si>
    <t>１－１．</t>
  </si>
  <si>
    <t>該当分野における助言可能</t>
    <rPh sb="0" eb="2">
      <t>ガイトウ</t>
    </rPh>
    <rPh sb="2" eb="4">
      <t>ブンヤ</t>
    </rPh>
    <rPh sb="8" eb="10">
      <t>ジョゲン</t>
    </rPh>
    <rPh sb="10" eb="12">
      <t>カノウ</t>
    </rPh>
    <phoneticPr fontId="7"/>
  </si>
  <si>
    <t>該当分野における講演可能</t>
    <rPh sb="0" eb="2">
      <t>ガイトウ</t>
    </rPh>
    <rPh sb="2" eb="4">
      <t>ブンヤ</t>
    </rPh>
    <rPh sb="8" eb="10">
      <t>コウエン</t>
    </rPh>
    <rPh sb="10" eb="12">
      <t>カノウ</t>
    </rPh>
    <phoneticPr fontId="7"/>
  </si>
  <si>
    <t>部署</t>
    <rPh sb="0" eb="2">
      <t>ブショ</t>
    </rPh>
    <phoneticPr fontId="7"/>
  </si>
  <si>
    <t>E-mail</t>
  </si>
  <si>
    <t>プロジェクト組成</t>
    <rPh sb="6" eb="8">
      <t>ソセイ</t>
    </rPh>
    <phoneticPr fontId="7"/>
  </si>
  <si>
    <t>申請案件</t>
    <rPh sb="0" eb="2">
      <t>シンセイ</t>
    </rPh>
    <rPh sb="2" eb="4">
      <t>アンケン</t>
    </rPh>
    <phoneticPr fontId="7"/>
  </si>
  <si>
    <t>N</t>
  </si>
  <si>
    <t>①過去に活用した実績から</t>
    <rPh sb="1" eb="3">
      <t>カコ</t>
    </rPh>
    <rPh sb="4" eb="6">
      <t>カツヨウ</t>
    </rPh>
    <rPh sb="8" eb="10">
      <t>ジッセキ</t>
    </rPh>
    <phoneticPr fontId="30"/>
  </si>
  <si>
    <t>②地域情報化アドバイザーからの紹介で</t>
    <rPh sb="1" eb="3">
      <t>チイキ</t>
    </rPh>
    <rPh sb="3" eb="6">
      <t>ジョウホウカ</t>
    </rPh>
    <rPh sb="15" eb="17">
      <t>ショウカイ</t>
    </rPh>
    <phoneticPr fontId="30"/>
  </si>
  <si>
    <t>③地元自治体からの紹介で</t>
    <rPh sb="1" eb="3">
      <t>ジモト</t>
    </rPh>
    <phoneticPr fontId="7"/>
  </si>
  <si>
    <t>④制度紹介のパンフレットを見て</t>
    <rPh sb="1" eb="3">
      <t>セイド</t>
    </rPh>
    <rPh sb="3" eb="5">
      <t>ショウカイ</t>
    </rPh>
    <rPh sb="13" eb="14">
      <t>ミ</t>
    </rPh>
    <phoneticPr fontId="30"/>
  </si>
  <si>
    <t>⑤講演を聞いたことがある</t>
    <rPh sb="1" eb="3">
      <t>コウエン</t>
    </rPh>
    <rPh sb="4" eb="5">
      <t>キ</t>
    </rPh>
    <phoneticPr fontId="7"/>
  </si>
  <si>
    <t>⑥総合通信局等からの推薦</t>
    <rPh sb="1" eb="3">
      <t>ソウゴウ</t>
    </rPh>
    <rPh sb="3" eb="6">
      <t>ツウシンキョク</t>
    </rPh>
    <rPh sb="6" eb="7">
      <t>ナド</t>
    </rPh>
    <rPh sb="10" eb="12">
      <t>スイセン</t>
    </rPh>
    <phoneticPr fontId="7"/>
  </si>
  <si>
    <t>③</t>
  </si>
  <si>
    <t>⑦</t>
  </si>
  <si>
    <t>⑧</t>
  </si>
  <si>
    <t>制度活用理由</t>
    <rPh sb="0" eb="2">
      <t>セイド</t>
    </rPh>
    <rPh sb="2" eb="4">
      <t>カツヨウ</t>
    </rPh>
    <rPh sb="4" eb="6">
      <t>リユウ</t>
    </rPh>
    <phoneticPr fontId="7"/>
  </si>
  <si>
    <t>　地域情報化アドバイザー制度の活用実績について、下記のとおり報告します。</t>
    <rPh sb="12" eb="14">
      <t>セイド</t>
    </rPh>
    <rPh sb="15" eb="17">
      <t>カツヨウ</t>
    </rPh>
    <rPh sb="17" eb="19">
      <t>ジッセキ</t>
    </rPh>
    <rPh sb="24" eb="26">
      <t>カキ</t>
    </rPh>
    <rPh sb="30" eb="32">
      <t>ホウコク</t>
    </rPh>
    <phoneticPr fontId="7"/>
  </si>
  <si>
    <t>人数</t>
    <rPh sb="0" eb="2">
      <t>ニンズウ</t>
    </rPh>
    <phoneticPr fontId="7"/>
  </si>
  <si>
    <t>人</t>
    <rPh sb="0" eb="1">
      <t>ニン</t>
    </rPh>
    <phoneticPr fontId="7"/>
  </si>
  <si>
    <t>属性（職員、一般、企業等）について【自由記述】</t>
    <rPh sb="0" eb="2">
      <t>ゾクセイ</t>
    </rPh>
    <rPh sb="3" eb="5">
      <t>ショクイン</t>
    </rPh>
    <rPh sb="6" eb="8">
      <t>イッパン</t>
    </rPh>
    <rPh sb="9" eb="11">
      <t>キギョウ</t>
    </rPh>
    <rPh sb="11" eb="12">
      <t>ナド</t>
    </rPh>
    <rPh sb="18" eb="20">
      <t>ジユウ</t>
    </rPh>
    <rPh sb="20" eb="22">
      <t>キジュツ</t>
    </rPh>
    <phoneticPr fontId="7"/>
  </si>
  <si>
    <t>講演・セミナー又は個別の事業支援の実施にあたりアンケートを行った場合は、その内容と分析結果についてご記入下さい。（ＥＸＣＥＬやＰＤＦでの分析結果を添付されても結構です。）
アンケートを行わなかった場合はその理由をご記入下さい。</t>
    <rPh sb="12" eb="14">
      <t>ジギョウ</t>
    </rPh>
    <rPh sb="29" eb="30">
      <t>オコナ</t>
    </rPh>
    <rPh sb="32" eb="34">
      <t>バアイ</t>
    </rPh>
    <rPh sb="38" eb="40">
      <t>ナイヨウ</t>
    </rPh>
    <rPh sb="41" eb="43">
      <t>ブンセキ</t>
    </rPh>
    <rPh sb="43" eb="45">
      <t>ケッカ</t>
    </rPh>
    <rPh sb="52" eb="53">
      <t>クダ</t>
    </rPh>
    <rPh sb="68" eb="70">
      <t>ブンセキ</t>
    </rPh>
    <rPh sb="92" eb="93">
      <t>オコナ</t>
    </rPh>
    <rPh sb="98" eb="100">
      <t>バアイ</t>
    </rPh>
    <rPh sb="103" eb="105">
      <t>リユウ</t>
    </rPh>
    <rPh sb="107" eb="110">
      <t>キニュウクダ</t>
    </rPh>
    <phoneticPr fontId="7"/>
  </si>
  <si>
    <t>最も当てはまるものリストより選択下さい</t>
    <rPh sb="0" eb="1">
      <t>モット</t>
    </rPh>
    <rPh sb="2" eb="3">
      <t>ア</t>
    </rPh>
    <rPh sb="14" eb="17">
      <t>センタククダ</t>
    </rPh>
    <phoneticPr fontId="7"/>
  </si>
  <si>
    <t>D</t>
  </si>
  <si>
    <t>③現段階では課題・問題が残っているため未定</t>
    <rPh sb="1" eb="4">
      <t>ゲンダンカイ</t>
    </rPh>
    <rPh sb="6" eb="8">
      <t>カダイ</t>
    </rPh>
    <rPh sb="9" eb="11">
      <t>モンダイ</t>
    </rPh>
    <rPh sb="12" eb="13">
      <t>ノコ</t>
    </rPh>
    <rPh sb="19" eb="21">
      <t>ミテイ</t>
    </rPh>
    <phoneticPr fontId="7"/>
  </si>
  <si>
    <t>②次年度以降は他のアドバイザーを招聘して新たに解決して行きたい</t>
    <rPh sb="1" eb="4">
      <t>ジネンド</t>
    </rPh>
    <rPh sb="4" eb="6">
      <t>イコウ</t>
    </rPh>
    <rPh sb="7" eb="8">
      <t>ホカ</t>
    </rPh>
    <rPh sb="16" eb="18">
      <t>ショウヘイ</t>
    </rPh>
    <rPh sb="20" eb="21">
      <t>アラ</t>
    </rPh>
    <rPh sb="23" eb="25">
      <t>カイケツ</t>
    </rPh>
    <rPh sb="27" eb="28">
      <t>イ</t>
    </rPh>
    <phoneticPr fontId="7"/>
  </si>
  <si>
    <t>②事業に係るシステムを構築できた</t>
    <rPh sb="1" eb="3">
      <t>ジギョウ</t>
    </rPh>
    <rPh sb="4" eb="5">
      <t>カカ</t>
    </rPh>
    <rPh sb="11" eb="13">
      <t>コウチク</t>
    </rPh>
    <phoneticPr fontId="7"/>
  </si>
  <si>
    <t>④人材育成のカリキュラムやツールを策定できた</t>
    <rPh sb="1" eb="3">
      <t>ジンザイ</t>
    </rPh>
    <rPh sb="3" eb="5">
      <t>イクセイ</t>
    </rPh>
    <rPh sb="17" eb="19">
      <t>サクテイ</t>
    </rPh>
    <phoneticPr fontId="7"/>
  </si>
  <si>
    <t>⑤組織業務改善ができた</t>
    <rPh sb="1" eb="3">
      <t>ソシキ</t>
    </rPh>
    <rPh sb="3" eb="5">
      <t>ギョウム</t>
    </rPh>
    <rPh sb="5" eb="7">
      <t>カイゼン</t>
    </rPh>
    <phoneticPr fontId="7"/>
  </si>
  <si>
    <t>（一財）全国地域情報化推進協会　御中</t>
    <rPh sb="16" eb="18">
      <t>オンチュウ</t>
    </rPh>
    <phoneticPr fontId="7"/>
  </si>
  <si>
    <t>⑥途中段階であり、具体的な成果物はできていない</t>
    <rPh sb="1" eb="3">
      <t>トチュウ</t>
    </rPh>
    <rPh sb="3" eb="5">
      <t>ダンカイ</t>
    </rPh>
    <rPh sb="9" eb="12">
      <t>グタイテキ</t>
    </rPh>
    <rPh sb="13" eb="16">
      <t>セイカブツ</t>
    </rPh>
    <phoneticPr fontId="7"/>
  </si>
  <si>
    <t>⑦その他</t>
    <rPh sb="3" eb="4">
      <t>ホカ</t>
    </rPh>
    <phoneticPr fontId="7"/>
  </si>
  <si>
    <t>①隊員主導の事業</t>
    <rPh sb="1" eb="3">
      <t>タイイン</t>
    </rPh>
    <rPh sb="3" eb="5">
      <t>シュドウ</t>
    </rPh>
    <rPh sb="6" eb="8">
      <t>ジギョウ</t>
    </rPh>
    <phoneticPr fontId="7"/>
  </si>
  <si>
    <t>④特になし</t>
    <rPh sb="1" eb="2">
      <t>トク</t>
    </rPh>
    <phoneticPr fontId="7"/>
  </si>
  <si>
    <t>⑤特になし</t>
    <rPh sb="1" eb="2">
      <t>トク</t>
    </rPh>
    <phoneticPr fontId="7"/>
  </si>
  <si>
    <t>活動時間（分）</t>
    <rPh sb="0" eb="2">
      <t>カツドウ</t>
    </rPh>
    <rPh sb="2" eb="4">
      <t>ジカン</t>
    </rPh>
    <rPh sb="5" eb="6">
      <t>フン</t>
    </rPh>
    <phoneticPr fontId="7"/>
  </si>
  <si>
    <t>今回の派遣における地域情報化アドバイザーの支援の様子がわかる「写真（JPEG）」を次ページに数枚程度貼り付けて下さい。</t>
    <rPh sb="0" eb="2">
      <t>コンカイ</t>
    </rPh>
    <rPh sb="3" eb="5">
      <t>ハケン</t>
    </rPh>
    <rPh sb="9" eb="11">
      <t>チイキ</t>
    </rPh>
    <rPh sb="11" eb="14">
      <t>ジョウホウカ</t>
    </rPh>
    <rPh sb="21" eb="23">
      <t>シエン</t>
    </rPh>
    <rPh sb="24" eb="26">
      <t>ヨウス</t>
    </rPh>
    <rPh sb="31" eb="33">
      <t>シャシン</t>
    </rPh>
    <rPh sb="41" eb="42">
      <t>ジ</t>
    </rPh>
    <rPh sb="46" eb="48">
      <t>スウマイ</t>
    </rPh>
    <rPh sb="48" eb="50">
      <t>テイド</t>
    </rPh>
    <rPh sb="50" eb="51">
      <t>ハ</t>
    </rPh>
    <rPh sb="52" eb="53">
      <t>ツ</t>
    </rPh>
    <rPh sb="55" eb="56">
      <t>クダ</t>
    </rPh>
    <phoneticPr fontId="7"/>
  </si>
  <si>
    <t>派遣希望数</t>
    <rPh sb="0" eb="2">
      <t>ハケン</t>
    </rPh>
    <rPh sb="2" eb="4">
      <t>キボウ</t>
    </rPh>
    <rPh sb="4" eb="5">
      <t>スウ</t>
    </rPh>
    <phoneticPr fontId="7"/>
  </si>
  <si>
    <t>参加人数</t>
    <rPh sb="0" eb="2">
      <t>サンカ</t>
    </rPh>
    <rPh sb="2" eb="4">
      <t>ニンズウ</t>
    </rPh>
    <phoneticPr fontId="7"/>
  </si>
  <si>
    <t>対象者</t>
    <rPh sb="0" eb="2">
      <t>タイショウ</t>
    </rPh>
    <rPh sb="2" eb="3">
      <t>シャ</t>
    </rPh>
    <phoneticPr fontId="7"/>
  </si>
  <si>
    <t>※水色と黄色のセルは回答必須。薄緑色セルは任意。申請書の段階から項目３に変更があった場合、直接入力で上書きして下さい。</t>
    <rPh sb="1" eb="3">
      <t>ミズイロ</t>
    </rPh>
    <rPh sb="4" eb="6">
      <t>キイロ</t>
    </rPh>
    <rPh sb="10" eb="12">
      <t>カイトウ</t>
    </rPh>
    <rPh sb="12" eb="14">
      <t>ヒッス</t>
    </rPh>
    <rPh sb="15" eb="16">
      <t>ウス</t>
    </rPh>
    <rPh sb="16" eb="17">
      <t>ミドリ</t>
    </rPh>
    <rPh sb="17" eb="18">
      <t>イロ</t>
    </rPh>
    <rPh sb="21" eb="23">
      <t>ニンイ</t>
    </rPh>
    <rPh sb="24" eb="27">
      <t>シンセイショ</t>
    </rPh>
    <rPh sb="28" eb="30">
      <t>ダンカイ</t>
    </rPh>
    <rPh sb="32" eb="34">
      <t>コウモク</t>
    </rPh>
    <rPh sb="36" eb="38">
      <t>ヘンコウ</t>
    </rPh>
    <rPh sb="42" eb="44">
      <t>バアイ</t>
    </rPh>
    <rPh sb="46" eb="47">
      <t>セツ</t>
    </rPh>
    <rPh sb="47" eb="49">
      <t>ニュウリョク</t>
    </rPh>
    <rPh sb="50" eb="52">
      <t>ウワガ</t>
    </rPh>
    <rPh sb="55" eb="56">
      <t>クダ</t>
    </rPh>
    <phoneticPr fontId="7"/>
  </si>
  <si>
    <t>支援</t>
    <rPh sb="0" eb="2">
      <t>シエン</t>
    </rPh>
    <phoneticPr fontId="7"/>
  </si>
  <si>
    <t xml:space="preserve">支援を受けたアドバイザーに対する評価をお願いします。
</t>
  </si>
  <si>
    <t>地域情報化アドバイザー制度活用報告書（１日目）</t>
    <rPh sb="11" eb="13">
      <t>セイド</t>
    </rPh>
    <rPh sb="13" eb="15">
      <t>カツヨウ</t>
    </rPh>
    <rPh sb="15" eb="18">
      <t>ホウコクショ</t>
    </rPh>
    <rPh sb="20" eb="21">
      <t>ヒ</t>
    </rPh>
    <rPh sb="21" eb="22">
      <t>メ</t>
    </rPh>
    <phoneticPr fontId="7"/>
  </si>
  <si>
    <t>（選択してください）</t>
    <rPh sb="1" eb="3">
      <t>センタク</t>
    </rPh>
    <phoneticPr fontId="7"/>
  </si>
  <si>
    <t>５－１．支援を受けた対象者</t>
    <rPh sb="4" eb="6">
      <t>シエン</t>
    </rPh>
    <rPh sb="7" eb="8">
      <t>ウ</t>
    </rPh>
    <rPh sb="10" eb="13">
      <t>タイショウシャ</t>
    </rPh>
    <phoneticPr fontId="7"/>
  </si>
  <si>
    <t>５－２．支援を受けるにあたって目指した成果と実勢に支援を受けたことで改善又は解決した成果・効果</t>
    <rPh sb="4" eb="6">
      <t>シエン</t>
    </rPh>
    <rPh sb="7" eb="8">
      <t>ウ</t>
    </rPh>
    <rPh sb="15" eb="17">
      <t>メザ</t>
    </rPh>
    <rPh sb="19" eb="21">
      <t>セイカ</t>
    </rPh>
    <rPh sb="22" eb="24">
      <t>ジッセイ</t>
    </rPh>
    <rPh sb="25" eb="27">
      <t>シエン</t>
    </rPh>
    <rPh sb="28" eb="29">
      <t>ウ</t>
    </rPh>
    <rPh sb="34" eb="36">
      <t>カイゼン</t>
    </rPh>
    <rPh sb="36" eb="37">
      <t>マタ</t>
    </rPh>
    <rPh sb="38" eb="40">
      <t>カイケツ</t>
    </rPh>
    <rPh sb="42" eb="44">
      <t>セイカ</t>
    </rPh>
    <rPh sb="45" eb="47">
      <t>コウカ</t>
    </rPh>
    <phoneticPr fontId="7"/>
  </si>
  <si>
    <t>４.報告書に関してのAPPLICホームページへの掲載許可</t>
  </si>
  <si>
    <t>×掲載不可</t>
  </si>
  <si>
    <t>終日</t>
    <rPh sb="0" eb="2">
      <t>シュウジツ</t>
    </rPh>
    <phoneticPr fontId="7"/>
  </si>
  <si>
    <t>午前のみ</t>
    <rPh sb="0" eb="2">
      <t>ゴゼン</t>
    </rPh>
    <phoneticPr fontId="7"/>
  </si>
  <si>
    <t>前泊</t>
    <rPh sb="0" eb="2">
      <t>ゼンパク</t>
    </rPh>
    <phoneticPr fontId="7"/>
  </si>
  <si>
    <t>宿泊無</t>
    <rPh sb="0" eb="2">
      <t>シュクハク</t>
    </rPh>
    <rPh sb="2" eb="3">
      <t>ナシ</t>
    </rPh>
    <phoneticPr fontId="7"/>
  </si>
  <si>
    <t>５－３．</t>
  </si>
  <si>
    <t>断り理由1</t>
    <rPh sb="0" eb="1">
      <t>コトワ</t>
    </rPh>
    <rPh sb="2" eb="4">
      <t>リユウ</t>
    </rPh>
    <phoneticPr fontId="7"/>
  </si>
  <si>
    <t>断り理由2</t>
    <rPh sb="0" eb="1">
      <t>コトワ</t>
    </rPh>
    <rPh sb="2" eb="4">
      <t>リユウ</t>
    </rPh>
    <phoneticPr fontId="7"/>
  </si>
  <si>
    <t>断り理由4</t>
    <rPh sb="0" eb="1">
      <t>コトワ</t>
    </rPh>
    <rPh sb="2" eb="4">
      <t>リユウ</t>
    </rPh>
    <phoneticPr fontId="7"/>
  </si>
  <si>
    <t>全国地域情報化推進協会</t>
    <rPh sb="0" eb="2">
      <t>ゼンコク</t>
    </rPh>
    <rPh sb="2" eb="4">
      <t>チイキ</t>
    </rPh>
    <rPh sb="4" eb="7">
      <t>ジョウホウカ</t>
    </rPh>
    <rPh sb="7" eb="9">
      <t>スイシン</t>
    </rPh>
    <rPh sb="9" eb="11">
      <t>キョウカイ</t>
    </rPh>
    <phoneticPr fontId="7"/>
  </si>
  <si>
    <t>重点派遣</t>
  </si>
  <si>
    <t>送信先：</t>
    <rPh sb="0" eb="2">
      <t>ソウシン</t>
    </rPh>
    <rPh sb="2" eb="3">
      <t>サキ</t>
    </rPh>
    <phoneticPr fontId="7"/>
  </si>
  <si>
    <t>掲載許可</t>
    <rPh sb="0" eb="2">
      <t>ケイサイ</t>
    </rPh>
    <rPh sb="2" eb="4">
      <t>キョカ</t>
    </rPh>
    <phoneticPr fontId="7"/>
  </si>
  <si>
    <t>①予算は確保済みであり、年度内に推進する</t>
    <rPh sb="1" eb="3">
      <t>ヨサン</t>
    </rPh>
    <rPh sb="4" eb="6">
      <t>カクホ</t>
    </rPh>
    <rPh sb="6" eb="7">
      <t>ズ</t>
    </rPh>
    <rPh sb="12" eb="15">
      <t>ネンドナイ</t>
    </rPh>
    <rPh sb="16" eb="18">
      <t>スイシン</t>
    </rPh>
    <phoneticPr fontId="7"/>
  </si>
  <si>
    <t>事業に係る助言・支援</t>
    <rPh sb="0" eb="2">
      <t>ジギョウ</t>
    </rPh>
    <rPh sb="3" eb="4">
      <t>カカ</t>
    </rPh>
    <rPh sb="5" eb="7">
      <t>ジョゲン</t>
    </rPh>
    <rPh sb="8" eb="10">
      <t>シエン</t>
    </rPh>
    <phoneticPr fontId="7"/>
  </si>
  <si>
    <t>派遣回数</t>
    <rPh sb="0" eb="2">
      <t>ハケン</t>
    </rPh>
    <rPh sb="2" eb="4">
      <t>カイスウ</t>
    </rPh>
    <phoneticPr fontId="7"/>
  </si>
  <si>
    <t>計画等の策定</t>
    <rPh sb="0" eb="2">
      <t>ケイカク</t>
    </rPh>
    <rPh sb="2" eb="3">
      <t>トウ</t>
    </rPh>
    <rPh sb="4" eb="6">
      <t>サクテイ</t>
    </rPh>
    <phoneticPr fontId="7"/>
  </si>
  <si>
    <t>地域住民等の啓発</t>
    <rPh sb="0" eb="2">
      <t>チイキ</t>
    </rPh>
    <rPh sb="2" eb="4">
      <t>ジュウミン</t>
    </rPh>
    <rPh sb="4" eb="5">
      <t>トウ</t>
    </rPh>
    <rPh sb="6" eb="8">
      <t>ケイハツ</t>
    </rPh>
    <phoneticPr fontId="7"/>
  </si>
  <si>
    <t>職員の啓発</t>
    <rPh sb="0" eb="2">
      <t>ショクイン</t>
    </rPh>
    <rPh sb="3" eb="5">
      <t>ケイハツ</t>
    </rPh>
    <phoneticPr fontId="7"/>
  </si>
  <si>
    <t>新規事業への支援</t>
    <rPh sb="0" eb="2">
      <t>シンキ</t>
    </rPh>
    <rPh sb="2" eb="4">
      <t>ジギョウ</t>
    </rPh>
    <rPh sb="6" eb="8">
      <t>シエン</t>
    </rPh>
    <phoneticPr fontId="7"/>
  </si>
  <si>
    <t>継続事業への支援</t>
    <rPh sb="0" eb="2">
      <t>ケイゾク</t>
    </rPh>
    <rPh sb="2" eb="4">
      <t>ジギョウ</t>
    </rPh>
    <rPh sb="6" eb="8">
      <t>シエン</t>
    </rPh>
    <phoneticPr fontId="7"/>
  </si>
  <si>
    <t>４－１．事業の属性</t>
    <rPh sb="4" eb="6">
      <t>ジギョウ</t>
    </rPh>
    <rPh sb="7" eb="9">
      <t>ゾクセイ</t>
    </rPh>
    <phoneticPr fontId="7"/>
  </si>
  <si>
    <t>アドバイザーへの依頼事項</t>
    <rPh sb="8" eb="10">
      <t>イライ</t>
    </rPh>
    <rPh sb="10" eb="12">
      <t>ジコウ</t>
    </rPh>
    <phoneticPr fontId="7"/>
  </si>
  <si>
    <t>上記評価の理由（どのようなところがよかったか等詳細に）</t>
    <rPh sb="0" eb="2">
      <t>ジョウキ</t>
    </rPh>
    <rPh sb="2" eb="4">
      <t>ヒョウカ</t>
    </rPh>
    <rPh sb="5" eb="7">
      <t>リユウ</t>
    </rPh>
    <rPh sb="22" eb="23">
      <t>トウ</t>
    </rPh>
    <rPh sb="23" eb="25">
      <t>ショウサイ</t>
    </rPh>
    <phoneticPr fontId="7"/>
  </si>
  <si>
    <t>大変よい</t>
    <rPh sb="0" eb="2">
      <t>タイヘン</t>
    </rPh>
    <phoneticPr fontId="7"/>
  </si>
  <si>
    <t>よい</t>
    <phoneticPr fontId="7"/>
  </si>
  <si>
    <t>ふつう</t>
    <phoneticPr fontId="7"/>
  </si>
  <si>
    <t>あまりよくない</t>
    <phoneticPr fontId="7"/>
  </si>
  <si>
    <t>不満</t>
    <rPh sb="0" eb="2">
      <t>フマン</t>
    </rPh>
    <phoneticPr fontId="7"/>
  </si>
  <si>
    <t>支援により目指す成果</t>
    <rPh sb="0" eb="2">
      <t>シエン</t>
    </rPh>
    <rPh sb="5" eb="7">
      <t>メザ</t>
    </rPh>
    <rPh sb="8" eb="10">
      <t>セイカ</t>
    </rPh>
    <phoneticPr fontId="7"/>
  </si>
  <si>
    <t>事業の最終的な目指す姿</t>
    <rPh sb="0" eb="2">
      <t>ジギョウ</t>
    </rPh>
    <rPh sb="3" eb="6">
      <t>サイシュウテキ</t>
    </rPh>
    <rPh sb="7" eb="9">
      <t>メザ</t>
    </rPh>
    <rPh sb="10" eb="11">
      <t>スガタ</t>
    </rPh>
    <phoneticPr fontId="7"/>
  </si>
  <si>
    <t>セミナー講師・パネリスト・イベント等のコーディネーター</t>
    <rPh sb="4" eb="6">
      <t>コウシ</t>
    </rPh>
    <rPh sb="17" eb="18">
      <t>トウ</t>
    </rPh>
    <phoneticPr fontId="7"/>
  </si>
  <si>
    <t>上記でその他を選択した場合具体的な内容</t>
    <rPh sb="0" eb="2">
      <t>ジョウキ</t>
    </rPh>
    <rPh sb="5" eb="6">
      <t>タ</t>
    </rPh>
    <rPh sb="7" eb="9">
      <t>センタク</t>
    </rPh>
    <rPh sb="11" eb="13">
      <t>バアイ</t>
    </rPh>
    <rPh sb="13" eb="16">
      <t>グタイテキ</t>
    </rPh>
    <rPh sb="17" eb="19">
      <t>ナイヨウ</t>
    </rPh>
    <phoneticPr fontId="7"/>
  </si>
  <si>
    <t>支援を受け改善又は解決された内容</t>
    <rPh sb="0" eb="2">
      <t>シエン</t>
    </rPh>
    <rPh sb="3" eb="4">
      <t>ウ</t>
    </rPh>
    <rPh sb="5" eb="7">
      <t>カイゼン</t>
    </rPh>
    <rPh sb="7" eb="8">
      <t>マタ</t>
    </rPh>
    <rPh sb="9" eb="11">
      <t>カイケツ</t>
    </rPh>
    <rPh sb="14" eb="16">
      <t>ナイヨウ</t>
    </rPh>
    <phoneticPr fontId="7"/>
  </si>
  <si>
    <t>アドバイザーに支援を受けた内容</t>
    <rPh sb="7" eb="9">
      <t>シエン</t>
    </rPh>
    <rPh sb="10" eb="11">
      <t>ウ</t>
    </rPh>
    <rPh sb="13" eb="15">
      <t>ナイヨウ</t>
    </rPh>
    <phoneticPr fontId="7"/>
  </si>
  <si>
    <t>改善又は解決されなかった内容</t>
    <rPh sb="0" eb="2">
      <t>カイゼン</t>
    </rPh>
    <rPh sb="2" eb="3">
      <t>マタ</t>
    </rPh>
    <rPh sb="4" eb="6">
      <t>カイケツ</t>
    </rPh>
    <rPh sb="12" eb="14">
      <t>ナイヨウ</t>
    </rPh>
    <phoneticPr fontId="7"/>
  </si>
  <si>
    <t>持ち越しとなった内容</t>
    <rPh sb="0" eb="1">
      <t>モ</t>
    </rPh>
    <rPh sb="2" eb="3">
      <t>コ</t>
    </rPh>
    <rPh sb="8" eb="10">
      <t>ナイヨウ</t>
    </rPh>
    <phoneticPr fontId="7"/>
  </si>
  <si>
    <t>（具体的にご記入下さい）</t>
    <phoneticPr fontId="7"/>
  </si>
  <si>
    <t>（具体的にご記入ください）</t>
    <rPh sb="1" eb="4">
      <t>グタイテキ</t>
    </rPh>
    <rPh sb="6" eb="8">
      <t>キニュウ</t>
    </rPh>
    <phoneticPr fontId="7"/>
  </si>
  <si>
    <t>希望する（事前打合せ無し）の場合、調整の結果ご希望に沿えない場合や再検討を依頼する場合があります。</t>
    <phoneticPr fontId="7"/>
  </si>
  <si>
    <t>具体的な成果物</t>
    <rPh sb="0" eb="3">
      <t>グタイテキ</t>
    </rPh>
    <rPh sb="4" eb="7">
      <t>セイカブツ</t>
    </rPh>
    <phoneticPr fontId="7"/>
  </si>
  <si>
    <t>アンケートの内容と分析結果</t>
    <rPh sb="6" eb="8">
      <t>ナイヨウ</t>
    </rPh>
    <rPh sb="9" eb="11">
      <t>ブンセキ</t>
    </rPh>
    <rPh sb="11" eb="13">
      <t>ケッカ</t>
    </rPh>
    <phoneticPr fontId="7"/>
  </si>
  <si>
    <t>５－３．今後の計画</t>
    <rPh sb="4" eb="6">
      <t>コンゴ</t>
    </rPh>
    <rPh sb="7" eb="9">
      <t>ケイカク</t>
    </rPh>
    <phoneticPr fontId="7"/>
  </si>
  <si>
    <t>５．依頼内容及び支援を受けたことによる成果・効果</t>
    <rPh sb="2" eb="4">
      <t>イライ</t>
    </rPh>
    <rPh sb="4" eb="6">
      <t>ナイヨウ</t>
    </rPh>
    <rPh sb="6" eb="7">
      <t>オヨ</t>
    </rPh>
    <rPh sb="8" eb="10">
      <t>シエン</t>
    </rPh>
    <rPh sb="11" eb="12">
      <t>ウ</t>
    </rPh>
    <rPh sb="19" eb="21">
      <t>セイカ</t>
    </rPh>
    <rPh sb="22" eb="24">
      <t>コウカ</t>
    </rPh>
    <phoneticPr fontId="7"/>
  </si>
  <si>
    <t>アドバイザー氏名</t>
    <rPh sb="6" eb="8">
      <t>シメイ</t>
    </rPh>
    <phoneticPr fontId="7"/>
  </si>
  <si>
    <t>３－２．</t>
    <phoneticPr fontId="31"/>
  </si>
  <si>
    <t>2回（2日派遣）</t>
    <rPh sb="1" eb="2">
      <t>カイ</t>
    </rPh>
    <rPh sb="4" eb="5">
      <t>ニチ</t>
    </rPh>
    <rPh sb="5" eb="7">
      <t>ハケン</t>
    </rPh>
    <phoneticPr fontId="7"/>
  </si>
  <si>
    <t>1回（1日派遣）</t>
    <rPh sb="1" eb="2">
      <t>カイ</t>
    </rPh>
    <rPh sb="4" eb="5">
      <t>ニチ</t>
    </rPh>
    <rPh sb="5" eb="7">
      <t>ハケン</t>
    </rPh>
    <phoneticPr fontId="7"/>
  </si>
  <si>
    <t>3回（3日派遣）</t>
    <rPh sb="1" eb="2">
      <t>カイ</t>
    </rPh>
    <rPh sb="4" eb="5">
      <t>ニチ</t>
    </rPh>
    <rPh sb="5" eb="7">
      <t>ハケン</t>
    </rPh>
    <phoneticPr fontId="7"/>
  </si>
  <si>
    <t>依頼方法</t>
    <rPh sb="0" eb="2">
      <t>イライ</t>
    </rPh>
    <rPh sb="2" eb="4">
      <t>ホウホウ</t>
    </rPh>
    <phoneticPr fontId="7"/>
  </si>
  <si>
    <t>下記アドバイザーを希望するが、事前打合せ無し</t>
    <rPh sb="0" eb="2">
      <t>カキ</t>
    </rPh>
    <rPh sb="9" eb="11">
      <t>キボウ</t>
    </rPh>
    <rPh sb="15" eb="17">
      <t>ジゼン</t>
    </rPh>
    <rPh sb="17" eb="19">
      <t>ウチアワ</t>
    </rPh>
    <rPh sb="20" eb="21">
      <t>ナ</t>
    </rPh>
    <phoneticPr fontId="7"/>
  </si>
  <si>
    <t>新規</t>
    <rPh sb="0" eb="2">
      <t>シンキ</t>
    </rPh>
    <phoneticPr fontId="7"/>
  </si>
  <si>
    <t>継続</t>
    <rPh sb="0" eb="2">
      <t>ケイゾク</t>
    </rPh>
    <phoneticPr fontId="7"/>
  </si>
  <si>
    <t>４－４．事業の課題・問題点とアドバイザー支援による目指す成果</t>
    <phoneticPr fontId="7"/>
  </si>
  <si>
    <t>４－３．</t>
    <phoneticPr fontId="7"/>
  </si>
  <si>
    <t>４－４．</t>
    <phoneticPr fontId="7"/>
  </si>
  <si>
    <t>４－６．</t>
    <phoneticPr fontId="7"/>
  </si>
  <si>
    <r>
      <rPr>
        <sz val="11"/>
        <color rgb="FFFF0000"/>
        <rFont val="HG丸ｺﾞｼｯｸM-PRO"/>
        <family val="3"/>
        <charset val="128"/>
      </rPr>
      <t>６．</t>
    </r>
    <r>
      <rPr>
        <sz val="11"/>
        <color theme="1"/>
        <rFont val="HG丸ｺﾞｼｯｸM-PRO"/>
        <family val="3"/>
        <charset val="128"/>
      </rPr>
      <t>地域情報化アドバイザー支援の様子</t>
    </r>
    <rPh sb="2" eb="4">
      <t>チイキ</t>
    </rPh>
    <rPh sb="4" eb="7">
      <t>ジョウホウカ</t>
    </rPh>
    <rPh sb="13" eb="15">
      <t>シエン</t>
    </rPh>
    <rPh sb="16" eb="18">
      <t>ヨウス</t>
    </rPh>
    <phoneticPr fontId="7"/>
  </si>
  <si>
    <t>記</t>
    <phoneticPr fontId="31"/>
  </si>
  <si>
    <t>No.</t>
    <phoneticPr fontId="31"/>
  </si>
  <si>
    <t>ふりがな</t>
    <phoneticPr fontId="31"/>
  </si>
  <si>
    <t>委嘱者</t>
    <rPh sb="0" eb="2">
      <t>イショク</t>
    </rPh>
    <rPh sb="2" eb="3">
      <t>シャ</t>
    </rPh>
    <phoneticPr fontId="31"/>
  </si>
  <si>
    <t>所属役職</t>
    <rPh sb="0" eb="2">
      <t>ショゾク</t>
    </rPh>
    <rPh sb="2" eb="4">
      <t>ヤクショク</t>
    </rPh>
    <phoneticPr fontId="31"/>
  </si>
  <si>
    <t>管区</t>
    <rPh sb="0" eb="2">
      <t>カンク</t>
    </rPh>
    <phoneticPr fontId="31"/>
  </si>
  <si>
    <t>地域情報化アドバイザー制度活用報告書（２日目）</t>
    <rPh sb="11" eb="13">
      <t>セイド</t>
    </rPh>
    <rPh sb="13" eb="15">
      <t>カツヨウ</t>
    </rPh>
    <rPh sb="15" eb="18">
      <t>ホウコクショ</t>
    </rPh>
    <rPh sb="20" eb="21">
      <t>ヒ</t>
    </rPh>
    <rPh sb="21" eb="22">
      <t>メ</t>
    </rPh>
    <phoneticPr fontId="7"/>
  </si>
  <si>
    <t>地域情報化アドバイザー制度活用報告書（３日目）</t>
    <rPh sb="11" eb="13">
      <t>セイド</t>
    </rPh>
    <rPh sb="13" eb="15">
      <t>カツヨウ</t>
    </rPh>
    <rPh sb="15" eb="18">
      <t>ホウコクショ</t>
    </rPh>
    <rPh sb="20" eb="21">
      <t>ヒ</t>
    </rPh>
    <rPh sb="21" eb="22">
      <t>メ</t>
    </rPh>
    <phoneticPr fontId="7"/>
  </si>
  <si>
    <t>希望</t>
    <rPh sb="0" eb="2">
      <t>キボウ</t>
    </rPh>
    <phoneticPr fontId="7"/>
  </si>
  <si>
    <t>一任</t>
    <rPh sb="0" eb="2">
      <t>イチニン</t>
    </rPh>
    <phoneticPr fontId="7"/>
  </si>
  <si>
    <t>打合せ済</t>
    <rPh sb="0" eb="2">
      <t>ウチアワ</t>
    </rPh>
    <rPh sb="3" eb="4">
      <t>スミ</t>
    </rPh>
    <phoneticPr fontId="7"/>
  </si>
  <si>
    <t>依頼方法</t>
  </si>
  <si>
    <t>アドバイザーへの依頼事項</t>
    <phoneticPr fontId="7"/>
  </si>
  <si>
    <t>４－２．事業の内容（予定）</t>
    <phoneticPr fontId="7"/>
  </si>
  <si>
    <t>４－３．事業のこれまでの検討状況や進捗状況</t>
    <phoneticPr fontId="7"/>
  </si>
  <si>
    <t>事業の課題・問題点</t>
    <phoneticPr fontId="7"/>
  </si>
  <si>
    <t>支援により目指す成果</t>
  </si>
  <si>
    <t>最終目標と達成が見込まれる時期</t>
  </si>
  <si>
    <t>アドバイザーに求める支援内容を具体的に</t>
    <phoneticPr fontId="7"/>
  </si>
  <si>
    <t>４－１．</t>
    <phoneticPr fontId="7"/>
  </si>
  <si>
    <t>４－３．事業のこれまでの検討状況や進捗状況</t>
    <rPh sb="4" eb="6">
      <t>ジギョウ</t>
    </rPh>
    <rPh sb="12" eb="14">
      <t>ケントウ</t>
    </rPh>
    <rPh sb="14" eb="16">
      <t>ジョウキョウ</t>
    </rPh>
    <rPh sb="17" eb="19">
      <t>シンチョク</t>
    </rPh>
    <rPh sb="19" eb="21">
      <t>ジョウキョウ</t>
    </rPh>
    <phoneticPr fontId="7"/>
  </si>
  <si>
    <t>支援を受け改善又は解決された内容</t>
  </si>
  <si>
    <t>評価の理由</t>
    <phoneticPr fontId="7"/>
  </si>
  <si>
    <t>要望事項</t>
  </si>
  <si>
    <t>事業の課題・問題点</t>
    <phoneticPr fontId="7"/>
  </si>
  <si>
    <t>支援を受けた内容</t>
  </si>
  <si>
    <t>改善又は解決されなかった・持ち越しとなった内容</t>
    <phoneticPr fontId="7"/>
  </si>
  <si>
    <t>アンケートの内容と分析結果</t>
    <phoneticPr fontId="7"/>
  </si>
  <si>
    <t>５－２．(成果物）</t>
    <rPh sb="5" eb="8">
      <t>セイカブツ</t>
    </rPh>
    <phoneticPr fontId="7"/>
  </si>
  <si>
    <t/>
  </si>
  <si>
    <t>５．</t>
    <phoneticPr fontId="7"/>
  </si>
  <si>
    <t>ＥＢＰＭ</t>
    <phoneticPr fontId="7"/>
  </si>
  <si>
    <t>テレワーク</t>
  </si>
  <si>
    <t>防災</t>
    <rPh sb="0" eb="2">
      <t>ボウサイ</t>
    </rPh>
    <phoneticPr fontId="7"/>
  </si>
  <si>
    <t>事前打合せ（実地）</t>
    <rPh sb="0" eb="2">
      <t>ジゼン</t>
    </rPh>
    <rPh sb="2" eb="4">
      <t>ウチアワ</t>
    </rPh>
    <rPh sb="6" eb="8">
      <t>ジッチ</t>
    </rPh>
    <phoneticPr fontId="7"/>
  </si>
  <si>
    <t>フォローアップ（実地）</t>
    <rPh sb="8" eb="10">
      <t>ジッチ</t>
    </rPh>
    <phoneticPr fontId="7"/>
  </si>
  <si>
    <t>1回（2日連続派遣）</t>
    <rPh sb="1" eb="2">
      <t>カイ</t>
    </rPh>
    <rPh sb="4" eb="5">
      <t>ニチ</t>
    </rPh>
    <rPh sb="5" eb="7">
      <t>レンゾク</t>
    </rPh>
    <rPh sb="7" eb="9">
      <t>ハケン</t>
    </rPh>
    <phoneticPr fontId="7"/>
  </si>
  <si>
    <t>1回（3日連続派遣）</t>
    <rPh sb="1" eb="2">
      <t>カイ</t>
    </rPh>
    <rPh sb="4" eb="5">
      <t>ニチ</t>
    </rPh>
    <rPh sb="5" eb="7">
      <t>レンゾク</t>
    </rPh>
    <rPh sb="7" eb="9">
      <t>ハケン</t>
    </rPh>
    <phoneticPr fontId="7"/>
  </si>
  <si>
    <t>2回（1日+2日連続派遣）</t>
    <rPh sb="1" eb="2">
      <t>カイ</t>
    </rPh>
    <rPh sb="4" eb="5">
      <t>ニチ</t>
    </rPh>
    <rPh sb="7" eb="8">
      <t>ニチ</t>
    </rPh>
    <rPh sb="8" eb="10">
      <t>レンゾク</t>
    </rPh>
    <rPh sb="10" eb="12">
      <t>ハケン</t>
    </rPh>
    <phoneticPr fontId="7"/>
  </si>
  <si>
    <t>ＡＩ活用</t>
  </si>
  <si>
    <t>地域情報化計画・官民データ計画</t>
  </si>
  <si>
    <t>人材の育成・活用</t>
  </si>
  <si>
    <t>自治体システム／セキュリティ／地域情報プラットフォーム</t>
  </si>
  <si>
    <t>マイナンバー</t>
  </si>
  <si>
    <t>マイキープラットフォーム</t>
  </si>
  <si>
    <t>防災</t>
  </si>
  <si>
    <t>教育情報化／情報教育</t>
  </si>
  <si>
    <t>デジタルアーカイブ／図書館</t>
  </si>
  <si>
    <t>働き方</t>
  </si>
  <si>
    <t>子育て</t>
  </si>
  <si>
    <t>ＲＰＡ導入</t>
  </si>
  <si>
    <t>医療・介護・健康</t>
  </si>
  <si>
    <t>農林水産業</t>
  </si>
  <si>
    <t>地域ビジネス</t>
  </si>
  <si>
    <t>観光</t>
  </si>
  <si>
    <t>スマートシティ</t>
  </si>
  <si>
    <t>淺野　隆夫</t>
  </si>
  <si>
    <t>柘植　良吾</t>
  </si>
  <si>
    <t>筒井　大介</t>
  </si>
  <si>
    <t>電波応用</t>
  </si>
  <si>
    <t>派遣可能地域　九州</t>
  </si>
  <si>
    <t>東日本大震災の経験を生かした防災分野のアドバイスを行います。</t>
  </si>
  <si>
    <t>特にＬアラートを専門としており、近年は、Ｌアラートの避難勧告等情報の地図表示化に取り組んでいます。</t>
  </si>
  <si>
    <t>ＥＢＰＭ</t>
  </si>
  <si>
    <t>織田　友理子</t>
  </si>
  <si>
    <t>後藤　玲子</t>
  </si>
  <si>
    <t>全国どこへでも。20年あまりで北海道から沖縄まで、中山間地、離島、大都市、地方都市などほとんどの地域のカタチを経験しています。平成８年に起業した頃にはすでにスマホのようなものが近い将来できるので、今から道具を駆使して企画を実現できる人材育成が急務と宣言していました。「住民ディレクター」がその実践家モデルです。</t>
  </si>
  <si>
    <t>波平　三雄</t>
  </si>
  <si>
    <t>EA業務システム最適化、業務標準化など業務改善領域も得意分野です。</t>
  </si>
  <si>
    <t>特に離島や中山間地など地理的条件が不利な地域の情報通信基盤の整備と利活用を専門とする。</t>
  </si>
  <si>
    <t>Ｌアラート</t>
  </si>
  <si>
    <t>アントレプレナーシップ／生き方教育</t>
  </si>
  <si>
    <t>ソーシャルメディア活用、シティプロモーション</t>
  </si>
  <si>
    <t>組織の生産性を根本的に変える働き方改革の基本となる業務プロセス改革デザイン支援。
グローバル企業から100人程度の組織で実績あり。</t>
  </si>
  <si>
    <t>小塩　篤史</t>
  </si>
  <si>
    <t>東　修作</t>
  </si>
  <si>
    <t>太田垣　恭子</t>
  </si>
  <si>
    <t>石崎　方規</t>
  </si>
  <si>
    <t>石山　アンジュ</t>
  </si>
  <si>
    <t>働き方の中でもテレワークを専門としております。
※訪問先団体職員を対象とする内部研修以外の講演（オープンセミナー等）は、NSR報酬規定料金となります。</t>
  </si>
  <si>
    <t>富谷市</t>
    <rPh sb="0" eb="2">
      <t>トミヤ</t>
    </rPh>
    <rPh sb="2" eb="3">
      <t>シ</t>
    </rPh>
    <phoneticPr fontId="22"/>
  </si>
  <si>
    <t>那珂川市</t>
    <rPh sb="3" eb="4">
      <t>シ</t>
    </rPh>
    <phoneticPr fontId="7"/>
  </si>
  <si>
    <t>（１）事業の課題・問題点</t>
    <rPh sb="3" eb="5">
      <t>ジギョウ</t>
    </rPh>
    <rPh sb="6" eb="8">
      <t>カダイ</t>
    </rPh>
    <rPh sb="9" eb="12">
      <t>モンダイテン</t>
    </rPh>
    <phoneticPr fontId="7"/>
  </si>
  <si>
    <t>（２）アドバイザー支援により目指す成果</t>
    <rPh sb="9" eb="11">
      <t>シエン</t>
    </rPh>
    <rPh sb="14" eb="16">
      <t>メザ</t>
    </rPh>
    <rPh sb="17" eb="19">
      <t>セイカ</t>
    </rPh>
    <phoneticPr fontId="7"/>
  </si>
  <si>
    <t>（３）最終目標と達成が見込まれる時期を具体的に記載してください</t>
    <rPh sb="3" eb="5">
      <t>サイシュウ</t>
    </rPh>
    <rPh sb="5" eb="7">
      <t>モクヒョウ</t>
    </rPh>
    <rPh sb="8" eb="10">
      <t>タッセイ</t>
    </rPh>
    <rPh sb="11" eb="13">
      <t>ミコ</t>
    </rPh>
    <rPh sb="16" eb="18">
      <t>ジキ</t>
    </rPh>
    <rPh sb="19" eb="22">
      <t>グタイテキ</t>
    </rPh>
    <rPh sb="23" eb="25">
      <t>キサイ</t>
    </rPh>
    <phoneticPr fontId="7"/>
  </si>
  <si>
    <t>（3-1）達成時期</t>
    <rPh sb="5" eb="7">
      <t>タッセイ</t>
    </rPh>
    <rPh sb="7" eb="9">
      <t>ジキ</t>
    </rPh>
    <phoneticPr fontId="7"/>
  </si>
  <si>
    <t>（3-2）最終目標</t>
    <rPh sb="5" eb="7">
      <t>サイシュウ</t>
    </rPh>
    <rPh sb="7" eb="9">
      <t>モクヒョウ</t>
    </rPh>
    <phoneticPr fontId="7"/>
  </si>
  <si>
    <t>４－５．アドバイザーに求める支援内容を具体的に記載してください。</t>
    <rPh sb="11" eb="12">
      <t>モト</t>
    </rPh>
    <rPh sb="14" eb="16">
      <t>シエン</t>
    </rPh>
    <rPh sb="16" eb="18">
      <t>ナイヨウ</t>
    </rPh>
    <rPh sb="19" eb="22">
      <t>グタイテキ</t>
    </rPh>
    <rPh sb="23" eb="25">
      <t>キサイ</t>
    </rPh>
    <phoneticPr fontId="7"/>
  </si>
  <si>
    <t>４－７．講演の概要（主催者、想定される受講者、人数等を記載してください）</t>
    <rPh sb="4" eb="6">
      <t>コウエン</t>
    </rPh>
    <rPh sb="7" eb="9">
      <t>ガイヨウ</t>
    </rPh>
    <phoneticPr fontId="7"/>
  </si>
  <si>
    <t>個人情報保護</t>
    <rPh sb="0" eb="6">
      <t>コジンジョウホウホゴ</t>
    </rPh>
    <phoneticPr fontId="7"/>
  </si>
  <si>
    <t>時間</t>
    <rPh sb="0" eb="2">
      <t>ジカン</t>
    </rPh>
    <phoneticPr fontId="7"/>
  </si>
  <si>
    <t>３－２．</t>
    <phoneticPr fontId="7"/>
  </si>
  <si>
    <t>開始時刻(予定)</t>
    <rPh sb="0" eb="2">
      <t>カイシ</t>
    </rPh>
    <rPh sb="2" eb="4">
      <t>ジコク</t>
    </rPh>
    <rPh sb="5" eb="7">
      <t>ヨテイ</t>
    </rPh>
    <phoneticPr fontId="7"/>
  </si>
  <si>
    <t>終了時刻(予定)</t>
    <rPh sb="0" eb="2">
      <t>シュウリョウ</t>
    </rPh>
    <rPh sb="2" eb="4">
      <t>ジコク</t>
    </rPh>
    <phoneticPr fontId="7"/>
  </si>
  <si>
    <t>活動分(時間）</t>
    <rPh sb="0" eb="2">
      <t>カツドウ</t>
    </rPh>
    <rPh sb="2" eb="3">
      <t>フン</t>
    </rPh>
    <rPh sb="4" eb="6">
      <t>ジカン</t>
    </rPh>
    <phoneticPr fontId="7"/>
  </si>
  <si>
    <t>３．対応希望</t>
    <rPh sb="2" eb="4">
      <t>タイオウ</t>
    </rPh>
    <rPh sb="4" eb="6">
      <t>キボウ</t>
    </rPh>
    <phoneticPr fontId="7"/>
  </si>
  <si>
    <t>対応候補</t>
    <rPh sb="0" eb="2">
      <t>タイオウ</t>
    </rPh>
    <rPh sb="2" eb="4">
      <t>コウホ</t>
    </rPh>
    <phoneticPr fontId="7"/>
  </si>
  <si>
    <t>４－５．</t>
    <phoneticPr fontId="7"/>
  </si>
  <si>
    <t>事前打合せ（オンライン）</t>
    <rPh sb="0" eb="2">
      <t>ジゼン</t>
    </rPh>
    <rPh sb="2" eb="4">
      <t>ウチアワ</t>
    </rPh>
    <phoneticPr fontId="7"/>
  </si>
  <si>
    <t>フォローアップ（オンライン）</t>
    <phoneticPr fontId="7"/>
  </si>
  <si>
    <t>ネットワークインフラ（Ｗｉ-Ｆｉ／ＬＰＷＡ／光ネットワーク）</t>
  </si>
  <si>
    <t>５G</t>
  </si>
  <si>
    <t>伊藤　昌毅</t>
  </si>
  <si>
    <t>岩浪　剛太</t>
  </si>
  <si>
    <t>川村　秀憲</t>
  </si>
  <si>
    <t>神田　隆史</t>
  </si>
  <si>
    <t>喜多　耕一</t>
  </si>
  <si>
    <t>高野　雅晴</t>
  </si>
  <si>
    <t>武田　一樹</t>
  </si>
  <si>
    <t>なかくぼさとる</t>
  </si>
  <si>
    <t>吉田　健太郎</t>
  </si>
  <si>
    <r>
      <t xml:space="preserve">川島　宏一
</t>
    </r>
    <r>
      <rPr>
        <sz val="10"/>
        <rFont val="ＭＳ Ｐゴシック"/>
        <family val="3"/>
        <charset val="128"/>
        <scheme val="minor"/>
      </rPr>
      <t xml:space="preserve"> ※アドバイザーリーダー</t>
    </r>
    <rPh sb="0" eb="2">
      <t>カワシマ</t>
    </rPh>
    <rPh sb="3" eb="5">
      <t>コウイチ</t>
    </rPh>
    <phoneticPr fontId="54"/>
  </si>
  <si>
    <t>重点支援分野</t>
    <rPh sb="0" eb="2">
      <t>ジュウテン</t>
    </rPh>
    <rPh sb="2" eb="4">
      <t>シエン</t>
    </rPh>
    <rPh sb="4" eb="6">
      <t>ブンヤ</t>
    </rPh>
    <phoneticPr fontId="7"/>
  </si>
  <si>
    <t>30分単位で四捨五入されます。</t>
    <phoneticPr fontId="7"/>
  </si>
  <si>
    <t>他に採択を受けている国の事業</t>
    <rPh sb="0" eb="1">
      <t>ホカ</t>
    </rPh>
    <rPh sb="2" eb="4">
      <t>サイタク</t>
    </rPh>
    <rPh sb="5" eb="6">
      <t>ウ</t>
    </rPh>
    <rPh sb="10" eb="11">
      <t>クニ</t>
    </rPh>
    <rPh sb="12" eb="14">
      <t>ジギョウ</t>
    </rPh>
    <phoneticPr fontId="7"/>
  </si>
  <si>
    <t>ネットワークインフラ</t>
    <phoneticPr fontId="7"/>
  </si>
  <si>
    <t>対応希望日程</t>
    <phoneticPr fontId="7"/>
  </si>
  <si>
    <t>支援内容</t>
    <rPh sb="0" eb="2">
      <t>シエン</t>
    </rPh>
    <rPh sb="2" eb="4">
      <t>ナイヨウ</t>
    </rPh>
    <phoneticPr fontId="7"/>
  </si>
  <si>
    <t>支援・助言（オンライン）</t>
    <rPh sb="0" eb="2">
      <t>シエン</t>
    </rPh>
    <rPh sb="3" eb="5">
      <t>ジョゲン</t>
    </rPh>
    <phoneticPr fontId="6"/>
  </si>
  <si>
    <t>講演（オンライン）</t>
    <rPh sb="0" eb="2">
      <t>コウエン</t>
    </rPh>
    <phoneticPr fontId="6"/>
  </si>
  <si>
    <t>1日目</t>
    <rPh sb="1" eb="3">
      <t>ニチメ</t>
    </rPh>
    <phoneticPr fontId="7"/>
  </si>
  <si>
    <t>2日目</t>
    <rPh sb="1" eb="3">
      <t>ニチメ</t>
    </rPh>
    <phoneticPr fontId="7"/>
  </si>
  <si>
    <t>3日目</t>
    <rPh sb="1" eb="3">
      <t>ニチメ</t>
    </rPh>
    <phoneticPr fontId="7"/>
  </si>
  <si>
    <t>4日目</t>
    <rPh sb="1" eb="3">
      <t>ニチメ</t>
    </rPh>
    <phoneticPr fontId="7"/>
  </si>
  <si>
    <t>5日目</t>
    <rPh sb="1" eb="3">
      <t>ニチメ</t>
    </rPh>
    <phoneticPr fontId="7"/>
  </si>
  <si>
    <t>6日目</t>
    <rPh sb="1" eb="3">
      <t>ニチメ</t>
    </rPh>
    <phoneticPr fontId="7"/>
  </si>
  <si>
    <t>7日目</t>
    <rPh sb="1" eb="3">
      <t>ニチメ</t>
    </rPh>
    <phoneticPr fontId="7"/>
  </si>
  <si>
    <t>8日目</t>
    <rPh sb="1" eb="3">
      <t>ニチメ</t>
    </rPh>
    <phoneticPr fontId="7"/>
  </si>
  <si>
    <t>9日目</t>
    <rPh sb="1" eb="3">
      <t>ニチメ</t>
    </rPh>
    <phoneticPr fontId="7"/>
  </si>
  <si>
    <t>10日目</t>
    <rPh sb="2" eb="4">
      <t>ニチメ</t>
    </rPh>
    <phoneticPr fontId="7"/>
  </si>
  <si>
    <t>個人情報保護</t>
  </si>
  <si>
    <t>adviser@applic.or.jp</t>
    <phoneticPr fontId="7"/>
  </si>
  <si>
    <t>下記アドバイザーと、事前打ち合わせ済</t>
    <rPh sb="0" eb="2">
      <t>カキ</t>
    </rPh>
    <rPh sb="10" eb="12">
      <t>ジゼン</t>
    </rPh>
    <rPh sb="12" eb="13">
      <t>ウ</t>
    </rPh>
    <rPh sb="14" eb="15">
      <t>ア</t>
    </rPh>
    <rPh sb="17" eb="18">
      <t>ズミ</t>
    </rPh>
    <phoneticPr fontId="7"/>
  </si>
  <si>
    <t>No.</t>
    <phoneticPr fontId="7"/>
  </si>
  <si>
    <t>OD</t>
    <phoneticPr fontId="7"/>
  </si>
  <si>
    <t>E</t>
    <phoneticPr fontId="7"/>
  </si>
  <si>
    <t>AI</t>
    <phoneticPr fontId="7"/>
  </si>
  <si>
    <t>S</t>
    <phoneticPr fontId="7"/>
  </si>
  <si>
    <t>働</t>
    <rPh sb="0" eb="1">
      <t>ハタラ</t>
    </rPh>
    <phoneticPr fontId="7"/>
  </si>
  <si>
    <t>子</t>
    <rPh sb="0" eb="1">
      <t>コ</t>
    </rPh>
    <phoneticPr fontId="7"/>
  </si>
  <si>
    <t>テ</t>
    <phoneticPr fontId="7"/>
  </si>
  <si>
    <t>個</t>
    <rPh sb="0" eb="1">
      <t>コ</t>
    </rPh>
    <phoneticPr fontId="7"/>
  </si>
  <si>
    <t>R</t>
    <phoneticPr fontId="7"/>
  </si>
  <si>
    <t>医</t>
    <rPh sb="0" eb="1">
      <t>イ</t>
    </rPh>
    <phoneticPr fontId="7"/>
  </si>
  <si>
    <t>MK</t>
    <phoneticPr fontId="7"/>
  </si>
  <si>
    <t>M</t>
    <phoneticPr fontId="7"/>
  </si>
  <si>
    <t>防</t>
    <rPh sb="0" eb="1">
      <t>ボウ</t>
    </rPh>
    <phoneticPr fontId="7"/>
  </si>
  <si>
    <t>教</t>
    <rPh sb="0" eb="1">
      <t>キョウ</t>
    </rPh>
    <phoneticPr fontId="7"/>
  </si>
  <si>
    <t>図</t>
    <rPh sb="0" eb="1">
      <t>ズ</t>
    </rPh>
    <phoneticPr fontId="7"/>
  </si>
  <si>
    <t>計</t>
    <rPh sb="0" eb="1">
      <t>ケイ</t>
    </rPh>
    <phoneticPr fontId="7"/>
  </si>
  <si>
    <t>人</t>
    <rPh sb="0" eb="1">
      <t>ヒト</t>
    </rPh>
    <phoneticPr fontId="7"/>
  </si>
  <si>
    <t>シ</t>
    <phoneticPr fontId="7"/>
  </si>
  <si>
    <t>ク</t>
    <phoneticPr fontId="7"/>
  </si>
  <si>
    <t>ネ</t>
    <phoneticPr fontId="7"/>
  </si>
  <si>
    <t>農</t>
    <rPh sb="0" eb="1">
      <t>ノウ</t>
    </rPh>
    <phoneticPr fontId="7"/>
  </si>
  <si>
    <t>ビ</t>
    <phoneticPr fontId="7"/>
  </si>
  <si>
    <t>観</t>
    <rPh sb="0" eb="1">
      <t>カン</t>
    </rPh>
    <phoneticPr fontId="7"/>
  </si>
  <si>
    <t>ス</t>
    <phoneticPr fontId="7"/>
  </si>
  <si>
    <t>他</t>
    <rPh sb="0" eb="1">
      <t>ホカ</t>
    </rPh>
    <phoneticPr fontId="7"/>
  </si>
  <si>
    <t>H30実績</t>
    <rPh sb="3" eb="5">
      <t>ジッセキ</t>
    </rPh>
    <phoneticPr fontId="7"/>
  </si>
  <si>
    <t>R1実績</t>
    <rPh sb="2" eb="4">
      <t>ジッセキ</t>
    </rPh>
    <phoneticPr fontId="7"/>
  </si>
  <si>
    <t>H29実績</t>
    <rPh sb="3" eb="5">
      <t>ジッセキ</t>
    </rPh>
    <phoneticPr fontId="7"/>
  </si>
  <si>
    <t>その他の内容</t>
    <rPh sb="2" eb="3">
      <t>タ</t>
    </rPh>
    <rPh sb="4" eb="6">
      <t>ナイヨウ</t>
    </rPh>
    <phoneticPr fontId="7"/>
  </si>
  <si>
    <t>※随時更新中</t>
    <phoneticPr fontId="11"/>
  </si>
  <si>
    <t>ケーブルテレビ、自治体とメディアの協業</t>
  </si>
  <si>
    <t>GIS（地理空間情報）</t>
  </si>
  <si>
    <t>地域通貨</t>
  </si>
  <si>
    <t>市民協働</t>
  </si>
  <si>
    <t>対応日数</t>
    <rPh sb="0" eb="2">
      <t>タイオウ</t>
    </rPh>
    <rPh sb="2" eb="4">
      <t>ニッスウ</t>
    </rPh>
    <phoneticPr fontId="7"/>
  </si>
  <si>
    <t>1日</t>
    <rPh sb="1" eb="2">
      <t>ニチ</t>
    </rPh>
    <phoneticPr fontId="7"/>
  </si>
  <si>
    <t>2日</t>
    <rPh sb="1" eb="2">
      <t>ニチ</t>
    </rPh>
    <phoneticPr fontId="7"/>
  </si>
  <si>
    <t>3日</t>
    <rPh sb="1" eb="2">
      <t>ニチ</t>
    </rPh>
    <phoneticPr fontId="7"/>
  </si>
  <si>
    <t>4日</t>
    <rPh sb="1" eb="2">
      <t>ニチ</t>
    </rPh>
    <phoneticPr fontId="7"/>
  </si>
  <si>
    <t>5日</t>
    <rPh sb="1" eb="2">
      <t>ニチ</t>
    </rPh>
    <phoneticPr fontId="7"/>
  </si>
  <si>
    <t>6日</t>
    <rPh sb="1" eb="2">
      <t>ニチ</t>
    </rPh>
    <phoneticPr fontId="7"/>
  </si>
  <si>
    <t>7日</t>
    <rPh sb="1" eb="2">
      <t>ニチ</t>
    </rPh>
    <phoneticPr fontId="7"/>
  </si>
  <si>
    <t>8日</t>
    <rPh sb="1" eb="2">
      <t>ニチ</t>
    </rPh>
    <phoneticPr fontId="7"/>
  </si>
  <si>
    <t>9日</t>
    <rPh sb="1" eb="2">
      <t>ニチ</t>
    </rPh>
    <phoneticPr fontId="7"/>
  </si>
  <si>
    <t>10日</t>
    <rPh sb="2" eb="3">
      <t>ニチ</t>
    </rPh>
    <phoneticPr fontId="7"/>
  </si>
  <si>
    <t>支援・助言（オンライン）</t>
    <rPh sb="0" eb="2">
      <t>シエン</t>
    </rPh>
    <rPh sb="3" eb="5">
      <t>ジョゲン</t>
    </rPh>
    <phoneticPr fontId="7"/>
  </si>
  <si>
    <t>講演（オンライン）</t>
    <rPh sb="0" eb="2">
      <t>コウエン</t>
    </rPh>
    <phoneticPr fontId="7"/>
  </si>
  <si>
    <t>支援・助言（実地）</t>
    <rPh sb="0" eb="2">
      <t>シエン</t>
    </rPh>
    <rPh sb="3" eb="5">
      <t>ジョゲン</t>
    </rPh>
    <phoneticPr fontId="7"/>
  </si>
  <si>
    <t>講演（実地）</t>
    <rPh sb="0" eb="2">
      <t>コウエン</t>
    </rPh>
    <phoneticPr fontId="7"/>
  </si>
  <si>
    <t>派遣本決定通知書</t>
    <rPh sb="0" eb="5">
      <t>ハケンホンケッテイ</t>
    </rPh>
    <rPh sb="5" eb="8">
      <t>ツウチショ</t>
    </rPh>
    <phoneticPr fontId="7"/>
  </si>
  <si>
    <t>関係人口・移住定住・DMO・官民パートナーシップ</t>
  </si>
  <si>
    <t>急性心筋梗塞の治療開始までの時間を短縮できる
クラウド救急医療連携システムについてご提案させて頂きます</t>
  </si>
  <si>
    <t>特に、公民データの組織・分野横断的な活用によって地域問題を具体的に解決する成果を上げることに関心があります。最近はスマートシティ関連の政府有識者会議で議論することが多いので、スマートシティや官民データ連携案件に強い関心があります。</t>
  </si>
  <si>
    <t>ICT/IoTを活用した、少子高齢化社会における健康･医療･福祉･介護環境整備
や教育・人材育成はお任せください。</t>
  </si>
  <si>
    <t>公的個人認証（JPKI）、データ連携基盤（統合データベース）、業務データの分析活用と個人情報保護</t>
  </si>
  <si>
    <t>AI活用については、AIリテラシー教育を専門とする</t>
  </si>
  <si>
    <t>東京近隣以外はオンライン支援を希望。</t>
  </si>
  <si>
    <t>ＩＣＴ基盤整備の知見、東日本大震災後のＩＣＴ利活用によるボランティア経験が、地域の課題解決のお役に立てば幸甚です。</t>
  </si>
  <si>
    <t>小鹿野町　元総合政策課　課長
現小鹿野町総務課兼まちづくり推進課　行政専門員　</t>
  </si>
  <si>
    <t>ひかり総合法律事務所　パートナー弁護士
理化学研究所革新知能統合研究センター　客員主管研究員</t>
  </si>
  <si>
    <t>会津若松市役所企画政策部秘書広聴課　副主幹
庁内統合ＧＩＳ活用検討チーム座長　</t>
  </si>
  <si>
    <t>ａｉ株式会社　代表取締役
総務省地域力創造アドバイザー　</t>
  </si>
  <si>
    <t>元仙台市情報政策部長　
学校法人宮城学院　ファシリティアドバイザー</t>
  </si>
  <si>
    <t>株式会社インフォシティ　代表取締役
第５世代モバイル推進フォーラム（5GMF）　アプリケーション委員会 委員長</t>
  </si>
  <si>
    <t xml:space="preserve">名古屋大学大学院情報学研究科　准教授
</t>
  </si>
  <si>
    <t>元大学教員　
石川県観光連盟理事　</t>
  </si>
  <si>
    <t>一般社団法人沖縄新ＩＴビジネス創出促進協議会　顧問
沖縄国際大学産業情報学部　非常勤講師</t>
  </si>
  <si>
    <t xml:space="preserve">勝屋久事務所代表／アーティスト
</t>
  </si>
  <si>
    <t xml:space="preserve">フューチャアグリ株式会社　代表取締役社長
</t>
  </si>
  <si>
    <t>元自治体職員（静岡県）　情報政策課等
東海大学文化社会学部広報メディア学科　教授</t>
  </si>
  <si>
    <t>元自治体CIO補佐官　
元政府機関CIO補佐官　</t>
  </si>
  <si>
    <t xml:space="preserve">元一般財団法人マルチメディア振興センター　担当部長
</t>
  </si>
  <si>
    <t xml:space="preserve">北海道大学大学院情報科学研究院　教授
</t>
  </si>
  <si>
    <t>株式会社プリズム　代表取締役
東峰テレビ　総合プロデューサー</t>
  </si>
  <si>
    <t>独立行政法人国立病院機構京都医療センター　医療情報部長
特定非営利活動法人日本サスティナブル・コミュニティ・センター　顧問</t>
  </si>
  <si>
    <t>元 熊本市　情報システム統括担当首席審議員
中小企業診断士事務所ナレッジケース　代表</t>
  </si>
  <si>
    <t>神戸情報大学院大学　客員教授
株式会社IF　代表取締役</t>
  </si>
  <si>
    <t xml:space="preserve">元(一財)マルチメディア振興センター　担当部長
</t>
  </si>
  <si>
    <t>株式会社ソフトウエア開発　代表取締役社長
東北情報通信懇談会事務局長　多摩大学情報社会学研究所 客員研究員</t>
  </si>
  <si>
    <t>元 町田市役所 総務部 情報システム課　担当部長（CIO補佐官）
東京IT経営研究所　代表</t>
  </si>
  <si>
    <t>愛媛大学社会連携推進機構　教授
愛媛大学地域協働センター南予　副センター長</t>
  </si>
  <si>
    <t>大阪大学　大学院工学研究科　電気電子情報通信工学専攻　教授
情報通信審議会　委員　</t>
  </si>
  <si>
    <t xml:space="preserve">中央大学　教授
</t>
  </si>
  <si>
    <t>株式会社えんがわ　代表取締役社長
株式会社プラットイーズ　取締役会長</t>
  </si>
  <si>
    <t>元自治体職員（29年勤務）　元豊島区ＣＩＳＯ
合同会社ＫＵコンサルティング　代表社員</t>
  </si>
  <si>
    <t xml:space="preserve">クアルコムジャパン合同会社　
</t>
  </si>
  <si>
    <t xml:space="preserve">ゼロスペック株式会社　代表取締役
</t>
  </si>
  <si>
    <t>船橋市総務部情報システム課　課長補佐
NPO法人デジタルガバメントラボ　代表理事</t>
  </si>
  <si>
    <t>中津川市定住推進部定住推進課　係長
標準的なバス情報フォーマット広め隊　</t>
  </si>
  <si>
    <t>慶應義塾大学SFC研究所　研究員
内閣府　地域活性化伝道師</t>
  </si>
  <si>
    <t>東京大学教授　東京大学総長特任補佐
第五世代モバイル通信推進フォーラム　ネットワーク委員会委員長</t>
  </si>
  <si>
    <t>大阪経済大学　客員教授
キッズデザイン協議会　フェロー</t>
  </si>
  <si>
    <t xml:space="preserve">株式会社農業情報設計社　代表取締役 CEO　
</t>
  </si>
  <si>
    <t>エイチタス株式会社　代表取締役
Global Lab SENDAIコンソーシアム　代表幹事</t>
  </si>
  <si>
    <t>元　横須賀市　副市長
HIRO研究所　代表</t>
  </si>
  <si>
    <t xml:space="preserve">琉球大学工学部　教授　
</t>
  </si>
  <si>
    <t xml:space="preserve">埼玉県行政ITアドバイザー　
</t>
  </si>
  <si>
    <t>株式会社ダンクソフト　　C.E.O.　インターミディエイター®
公益社団法人日本ニュービジネス協議会連合会　ニッポンつながる委員会　副委員長　バザールバザール推進リーダー</t>
  </si>
  <si>
    <t>鹿児島大学学術情報基盤センター 　教授
理工学域工学系　教授</t>
  </si>
  <si>
    <t xml:space="preserve">キートンコンサルティング株式会社　代表取締役社長
</t>
  </si>
  <si>
    <t xml:space="preserve">モバイル・ネットワーク研究所　代表
</t>
  </si>
  <si>
    <t>千葉市総務局情報経営部　部長
アーバンデータチャレンジ実行委員会　実行委員</t>
  </si>
  <si>
    <t>元千葉市役所　総務局次長（ＣＩＯ補佐監）
内閣官房　政府ＣＩＯ補佐官</t>
  </si>
  <si>
    <t>宮内・水町IT法律事務所　弁護士
元内閣官房社会保障改革担当室・特定個人情報保護委員会　参事官補佐・上席政策調査員</t>
  </si>
  <si>
    <t>九州大学大学院　工学研究院　附属アジア防災研究センター　教授
NPO法人環境システムフロンティア　理事長</t>
  </si>
  <si>
    <t>元埼玉県川口市企画財政部　次長兼情報政策課長
埼玉県町村会　情報システム共同化推進室室長</t>
  </si>
  <si>
    <t>一般社団法人日本デジタルトランスフォーメーション推進協会　代表理事
ナレッジネットワーク株式会社　代表取締役社長</t>
  </si>
  <si>
    <t>日本無線株式会社　ソリューション事業部　民需事業統括部　部長補佐
元　国立仙台高等専門学校　非常勤講師</t>
  </si>
  <si>
    <t>関東学院大学　非常勤講師
一般財団法人情報法制研究所　上席研究員</t>
  </si>
  <si>
    <t>一般社団法人ＩＴＣ－Ｌａｂｏ．　代表理事
なら情報セキュリティ総合研究所（ナリス）　特別会員</t>
  </si>
  <si>
    <t>インフォミーム株式会社　代表取締役
関西学院大学総合政策学部　非常勤講師</t>
  </si>
  <si>
    <t>株式会社官民連携事業研究所　代表取締役
四條畷市　特別参与</t>
  </si>
  <si>
    <t>一般社団法人日本農業情報システム協会　代表理事
スマートアグリコンサルタンツ合同会社　代表／ＣＥＯ</t>
  </si>
  <si>
    <t xml:space="preserve">公立はこだて未来大学　マリンIT・ラボ　所長
</t>
  </si>
  <si>
    <t>他に採択を受けている国の事業</t>
    <phoneticPr fontId="7"/>
  </si>
  <si>
    <t>最終目標</t>
    <phoneticPr fontId="7"/>
  </si>
  <si>
    <t>行政課題解決のためのデジタル化手法</t>
  </si>
  <si>
    <t>ＮＰＯ法人CANVAS　理事長
慶應義塾大学　教授</t>
  </si>
  <si>
    <t xml:space="preserve">株式会社野村総合研究所　コンサルティング事業本部　プリンシパル
 </t>
  </si>
  <si>
    <t>株式会社テレワークマネジメント　マネージャー
ＩＴコーディネータ、総務省テレワークマネージャー　</t>
  </si>
  <si>
    <t xml:space="preserve">国立研究開発法人 防災科学技術研究所 災害過程研究部門　主幹研究員
 </t>
  </si>
  <si>
    <t xml:space="preserve">北九州市 八幡東区役所 国保年金課　保険料収納強化担当係長
</t>
  </si>
  <si>
    <t xml:space="preserve">株式会社ＡＳＴコンサルタント　代表取締役　
 </t>
  </si>
  <si>
    <t xml:space="preserve">一般社団法人WheeLog　代表理事
 </t>
  </si>
  <si>
    <t>株式会社テセラクト　代表取締役社長
一般社団法人コード・フォー・ジャパン　理事</t>
  </si>
  <si>
    <t xml:space="preserve">茨城大学人文社会科学部　教授
 </t>
  </si>
  <si>
    <t xml:space="preserve">高知県南国市　市民課長
 </t>
  </si>
  <si>
    <t>株式会社エンパブリック　コーディネーター
亜細亜大学都市創造学部　非常勤講師</t>
  </si>
  <si>
    <t>株式会社テレワークマネジメント　代表取締役
株式会社ワイズスタッフ　代表取締役</t>
  </si>
  <si>
    <t xml:space="preserve">日本大学法学部　教授
 </t>
  </si>
  <si>
    <t xml:space="preserve">宇城市企画部企画課　係長
 </t>
  </si>
  <si>
    <t>内閣官房IT総合戦略室　政府CIO上席補佐官
経済産業省　CIO補佐官</t>
  </si>
  <si>
    <t>株式会社テレコンサービス　代表取締役
慶應義塾大学SFC研究所　上席研究員</t>
  </si>
  <si>
    <t xml:space="preserve">合同会社MAZDA Incredible Lab　CEO
 </t>
  </si>
  <si>
    <t xml:space="preserve">東京大学　教授
 </t>
  </si>
  <si>
    <t>自治体システム・セキュリティ他</t>
    <phoneticPr fontId="7"/>
  </si>
  <si>
    <t>地域情報化アドバイザー制度活用報告書（４日目）</t>
    <rPh sb="11" eb="13">
      <t>セイド</t>
    </rPh>
    <rPh sb="13" eb="15">
      <t>カツヨウ</t>
    </rPh>
    <rPh sb="15" eb="18">
      <t>ホウコクショ</t>
    </rPh>
    <rPh sb="20" eb="21">
      <t>ヒ</t>
    </rPh>
    <rPh sb="21" eb="22">
      <t>メ</t>
    </rPh>
    <phoneticPr fontId="7"/>
  </si>
  <si>
    <t>地域情報化アドバイザー制度活用報告書（５日目）</t>
    <rPh sb="11" eb="13">
      <t>セイド</t>
    </rPh>
    <rPh sb="13" eb="15">
      <t>カツヨウ</t>
    </rPh>
    <rPh sb="15" eb="18">
      <t>ホウコクショ</t>
    </rPh>
    <rPh sb="20" eb="21">
      <t>ヒ</t>
    </rPh>
    <rPh sb="21" eb="22">
      <t>メ</t>
    </rPh>
    <phoneticPr fontId="7"/>
  </si>
  <si>
    <t>多久市役所　商工観光課　　商工観光係長
内閣官房IT総合戦略室シェアリングエコノミー伝道師</t>
  </si>
  <si>
    <t>自治体システム標準化・共通化</t>
    <rPh sb="7" eb="10">
      <t>ヒョウジュンカ</t>
    </rPh>
    <rPh sb="11" eb="14">
      <t>キョウツウカ</t>
    </rPh>
    <phoneticPr fontId="7"/>
  </si>
  <si>
    <t>令和３年度地域情報化アドバイザー派遣申請書（オンライン）</t>
    <rPh sb="5" eb="7">
      <t>チイキ</t>
    </rPh>
    <rPh sb="16" eb="20">
      <t>ハケンシンセイ</t>
    </rPh>
    <rPh sb="20" eb="21">
      <t>ショ</t>
    </rPh>
    <phoneticPr fontId="31"/>
  </si>
  <si>
    <t>　地域情報化の推進に当たり、下記のとおり地域情報化アドバイザーのオンラインでの対応を申請します。</t>
    <rPh sb="20" eb="21">
      <t>チ</t>
    </rPh>
    <rPh sb="39" eb="41">
      <t>タイオウ</t>
    </rPh>
    <rPh sb="42" eb="44">
      <t>シンセイ</t>
    </rPh>
    <phoneticPr fontId="7"/>
  </si>
  <si>
    <t xml:space="preserve">令和3年度地域情報化アドバイザー一覧
</t>
    <phoneticPr fontId="11"/>
  </si>
  <si>
    <t>その他</t>
    <rPh sb="2" eb="3">
      <t>タ</t>
    </rPh>
    <phoneticPr fontId="5"/>
  </si>
  <si>
    <t>自治体システムの標準化・共通化</t>
    <phoneticPr fontId="39"/>
  </si>
  <si>
    <t>東北</t>
  </si>
  <si>
    <t>2020データ</t>
  </si>
  <si>
    <t>あいだ　かずこ</t>
  </si>
  <si>
    <t>会田　和子</t>
    <rPh sb="0" eb="2">
      <t>アイダ</t>
    </rPh>
    <rPh sb="3" eb="5">
      <t>カズコ</t>
    </rPh>
    <phoneticPr fontId="14"/>
  </si>
  <si>
    <t>あさの　たかお</t>
  </si>
  <si>
    <t>札幌市中央図書館　
利用サービス課長　</t>
  </si>
  <si>
    <t>信越</t>
  </si>
  <si>
    <t>2020データ(連絡有)</t>
  </si>
  <si>
    <t>あさみ　よしお</t>
  </si>
  <si>
    <t>浅見　良雄</t>
  </si>
  <si>
    <t>九州</t>
  </si>
  <si>
    <t>あずま　とみひこ</t>
  </si>
  <si>
    <t>東　富彦</t>
    <rPh sb="0" eb="1">
      <t>アズマ</t>
    </rPh>
    <rPh sb="2" eb="4">
      <t>トミヒコ</t>
    </rPh>
    <phoneticPr fontId="15"/>
  </si>
  <si>
    <t>内閣官房IT総合戦略室　オープンデータ伝道師
キアズマ　代表</t>
  </si>
  <si>
    <t>近畿</t>
  </si>
  <si>
    <t>新井　イスマイル</t>
  </si>
  <si>
    <t>あらい　いすまいる</t>
  </si>
  <si>
    <t>奈良先端科学技術大学院大学 総合情報基盤センター　准教授
内閣官房IT総合戦略室　オープンデータ伝道師</t>
  </si>
  <si>
    <t>関東</t>
  </si>
  <si>
    <t>いえなか　けんさく</t>
  </si>
  <si>
    <t>家中　賢作</t>
    <rPh sb="0" eb="2">
      <t>イエナカ</t>
    </rPh>
    <rPh sb="3" eb="5">
      <t>ケンサク</t>
    </rPh>
    <phoneticPr fontId="12"/>
  </si>
  <si>
    <t>つくば市政策イノベーション部情報政策課　企画推進係長
（兼）科学技術振興課スマートシティ戦略室　主任主査
（兼）企画経営課統計・データ利活用推進室　主任主査　</t>
  </si>
  <si>
    <t>生駒　祐一</t>
  </si>
  <si>
    <t>いこま　ゆういち</t>
  </si>
  <si>
    <t>テラスマイル株式会社　代表取締役
宮崎県農業経営指導士　</t>
  </si>
  <si>
    <t>いしい　かずのり</t>
  </si>
  <si>
    <t>石井　重成</t>
    <rPh sb="0" eb="2">
      <t>イシイ</t>
    </rPh>
    <rPh sb="3" eb="4">
      <t>ジュウ</t>
    </rPh>
    <phoneticPr fontId="12"/>
  </si>
  <si>
    <t>青森大学社会学部　准教授
一般社団法人地域・人材共創機構　代表理事</t>
  </si>
  <si>
    <t>いしがみ　りょうこ</t>
  </si>
  <si>
    <t>石上　涼子</t>
  </si>
  <si>
    <t>いしざき　まさのり</t>
  </si>
  <si>
    <t>いしづか　さやか</t>
  </si>
  <si>
    <t>石塚　清香</t>
    <rPh sb="0" eb="2">
      <t>イシヅカ</t>
    </rPh>
    <rPh sb="3" eb="4">
      <t>キヨ</t>
    </rPh>
    <rPh sb="4" eb="5">
      <t>カオ</t>
    </rPh>
    <phoneticPr fontId="12"/>
  </si>
  <si>
    <t xml:space="preserve">横浜市デジタル統括本部企画調整課　デジタル専任職
</t>
  </si>
  <si>
    <t>いしつか　としゆき</t>
  </si>
  <si>
    <t>石塚　敏之</t>
    <rPh sb="0" eb="2">
      <t>イシヅカ</t>
    </rPh>
    <rPh sb="3" eb="5">
      <t>トシユキ</t>
    </rPh>
    <phoneticPr fontId="12"/>
  </si>
  <si>
    <t>元つくば市　企画部長
筑波総研株式会社　顧問</t>
  </si>
  <si>
    <t>いしど　ななこ</t>
  </si>
  <si>
    <t>石戸　奈々子</t>
  </si>
  <si>
    <t>いしやま　あんじゅ</t>
  </si>
  <si>
    <t>いたくら　よういちろう</t>
  </si>
  <si>
    <t>板倉　陽一郎</t>
    <rPh sb="0" eb="2">
      <t>イタクラ</t>
    </rPh>
    <rPh sb="3" eb="6">
      <t>ヨウイチロウ</t>
    </rPh>
    <phoneticPr fontId="12"/>
  </si>
  <si>
    <t>東海</t>
  </si>
  <si>
    <t>いちかわ　ひろゆき</t>
  </si>
  <si>
    <t>市川　博之</t>
    <rPh sb="0" eb="2">
      <t>イチカワ</t>
    </rPh>
    <rPh sb="3" eb="5">
      <t>ヒロユキ</t>
    </rPh>
    <phoneticPr fontId="12"/>
  </si>
  <si>
    <t>一般社団法人シビックテック・ラボ　代表理事
東京造形大学　特任教授</t>
  </si>
  <si>
    <t>いちのせ　ひでお</t>
  </si>
  <si>
    <t>市瀬　英夫</t>
    <rPh sb="0" eb="2">
      <t>イチノセ</t>
    </rPh>
    <rPh sb="3" eb="5">
      <t>ヒデオ</t>
    </rPh>
    <phoneticPr fontId="14"/>
  </si>
  <si>
    <t>元静岡県　CIO補佐官
デル・テクノロジーズ株式会社　CTOオフィス　ディレクター（公共担当）</t>
  </si>
  <si>
    <t>いちはし　もとい</t>
  </si>
  <si>
    <t>一橋　基</t>
    <rPh sb="0" eb="2">
      <t>ヒトツバシ</t>
    </rPh>
    <rPh sb="3" eb="4">
      <t>モト</t>
    </rPh>
    <phoneticPr fontId="12"/>
  </si>
  <si>
    <t xml:space="preserve">札幌市総務局　デジタル推進担当局長
</t>
  </si>
  <si>
    <t>いちはら　たかし</t>
  </si>
  <si>
    <t>市原　敬</t>
    <rPh sb="0" eb="2">
      <t>イチハラ</t>
    </rPh>
    <rPh sb="3" eb="4">
      <t>ウヤマ</t>
    </rPh>
    <phoneticPr fontId="12"/>
  </si>
  <si>
    <t>いとう　ふみのり</t>
  </si>
  <si>
    <t>伊藤　文徳</t>
  </si>
  <si>
    <t>いとう　まさき</t>
  </si>
  <si>
    <t>いのうえ　あいこ</t>
  </si>
  <si>
    <t>井上　あい子</t>
  </si>
  <si>
    <t>いのうえ　たいいち</t>
  </si>
  <si>
    <t>井上　泰一</t>
  </si>
  <si>
    <t>いのうえ　ひでゆき</t>
  </si>
  <si>
    <t>井上　英幸</t>
    <rPh sb="0" eb="2">
      <t>イノウエ</t>
    </rPh>
    <rPh sb="3" eb="5">
      <t>ヒデユキ</t>
    </rPh>
    <phoneticPr fontId="14"/>
  </si>
  <si>
    <t>一般社団法人　九州テレコム振興センター　主席研究員
宮崎県　（参与）デジタル化戦略アドバイザー</t>
  </si>
  <si>
    <t>いまい　たけひこ</t>
  </si>
  <si>
    <t>今井　建彦</t>
  </si>
  <si>
    <t>岩瀬　義和</t>
  </si>
  <si>
    <t>いわせ　よしかず</t>
  </si>
  <si>
    <t>株式会社デジコンキューブ　代表取締役社長
山形県デジタルコンテンツ協議会　事務局</t>
  </si>
  <si>
    <t>いわなみ　ごうた</t>
  </si>
  <si>
    <t>うざわ　じゅんこ</t>
  </si>
  <si>
    <t>鵜澤　純子</t>
  </si>
  <si>
    <t>うしじま　せいごう</t>
  </si>
  <si>
    <t>牛島　清豪</t>
  </si>
  <si>
    <t>株式会社ローカルメディアラボ　代表取締役
内閣官房IT総合戦略室　オープンデータ伝道師</t>
  </si>
  <si>
    <t>関東？</t>
    <rPh sb="0" eb="2">
      <t>カントウ</t>
    </rPh>
    <phoneticPr fontId="18"/>
  </si>
  <si>
    <t>うだがわ　さねゆき</t>
  </si>
  <si>
    <t>宇田川　真之</t>
  </si>
  <si>
    <t>うらた　まゆ</t>
  </si>
  <si>
    <t>浦田　真由</t>
    <rPh sb="0" eb="2">
      <t>ウラタ</t>
    </rPh>
    <rPh sb="3" eb="5">
      <t>マユ</t>
    </rPh>
    <phoneticPr fontId="15"/>
  </si>
  <si>
    <t>内閣官房IT総合戦略室　オープンデータ伝道師
名古屋大学大学院情報学研究科　講師</t>
  </si>
  <si>
    <t>えんじょうじ　ゆうすけ</t>
  </si>
  <si>
    <t>円城寺　雄介</t>
    <rPh sb="0" eb="3">
      <t>エンジョウジ</t>
    </rPh>
    <rPh sb="4" eb="6">
      <t>ユウスケ</t>
    </rPh>
    <phoneticPr fontId="14"/>
  </si>
  <si>
    <t>宇宙航空研究開発機構（JAXA）　新事業促進部　主任（招聘職員）
佐賀県政策部　ディレクター（出向中）</t>
  </si>
  <si>
    <t>衛星データなどの宇宙技術活用</t>
  </si>
  <si>
    <t>えんどう　まもる</t>
  </si>
  <si>
    <t>遠藤　守</t>
  </si>
  <si>
    <t>えんどう　ゆういち</t>
  </si>
  <si>
    <t>遠藤　勇一</t>
  </si>
  <si>
    <t>おおさわ　まさし</t>
  </si>
  <si>
    <t>大澤　昌</t>
  </si>
  <si>
    <t>中国</t>
  </si>
  <si>
    <t>おおしま　まさみ</t>
  </si>
  <si>
    <t>大島　正美</t>
    <rPh sb="0" eb="2">
      <t>オオシマ</t>
    </rPh>
    <rPh sb="3" eb="5">
      <t>マサミ</t>
    </rPh>
    <phoneticPr fontId="12"/>
  </si>
  <si>
    <t>一般社団法人データクレイドル　理事
株式会社まちケア　取締役</t>
  </si>
  <si>
    <t>関東・関西</t>
  </si>
  <si>
    <t>おおたがき　きょうこ</t>
  </si>
  <si>
    <t>おおたか　としお</t>
  </si>
  <si>
    <t>大高　利夫</t>
    <rPh sb="0" eb="2">
      <t>オオタカ</t>
    </rPh>
    <rPh sb="3" eb="5">
      <t>トシオ</t>
    </rPh>
    <phoneticPr fontId="58"/>
  </si>
  <si>
    <t xml:space="preserve">藤沢市役所　情報システム課　課長補佐
</t>
  </si>
  <si>
    <t>おおつじ　ゆうすけ</t>
  </si>
  <si>
    <t>大辻　雄介</t>
    <rPh sb="0" eb="2">
      <t>オオツジ</t>
    </rPh>
    <rPh sb="3" eb="5">
      <t>ユウスケ</t>
    </rPh>
    <phoneticPr fontId="12"/>
  </si>
  <si>
    <t xml:space="preserve">北海道大空高等学校　校長
</t>
  </si>
  <si>
    <t>大村　克行</t>
  </si>
  <si>
    <t>おおむら　かつゆき</t>
  </si>
  <si>
    <t>人吉市役所　企画政策部　企画審議監
熊本県庁より出向中　</t>
  </si>
  <si>
    <t>北陸</t>
  </si>
  <si>
    <t>おおやぶ　たかし</t>
  </si>
  <si>
    <t>大薮　多可志</t>
  </si>
  <si>
    <t>大山　水帆</t>
    <rPh sb="0" eb="2">
      <t>オオヤマ</t>
    </rPh>
    <rPh sb="3" eb="4">
      <t>ミズ</t>
    </rPh>
    <rPh sb="4" eb="5">
      <t>ホ</t>
    </rPh>
    <phoneticPr fontId="14"/>
  </si>
  <si>
    <t xml:space="preserve">戸田市企画財政部次長兼デジタル戦略室長（CDO）　
</t>
  </si>
  <si>
    <t>尾形　誠治</t>
  </si>
  <si>
    <t>おがた　せいじ</t>
  </si>
  <si>
    <t xml:space="preserve">ネットワンシステムズ株式会社　コンサルティングサービス部　　シニアエキスパート
</t>
  </si>
  <si>
    <t>沖縄</t>
  </si>
  <si>
    <t>おかだ　りょう</t>
  </si>
  <si>
    <t>岡田　良</t>
  </si>
  <si>
    <t>おかだ　りょうすけ</t>
  </si>
  <si>
    <t>岡田　亮介</t>
    <rPh sb="0" eb="2">
      <t>オカダ</t>
    </rPh>
    <rPh sb="3" eb="5">
      <t>リョウスケ</t>
    </rPh>
    <phoneticPr fontId="12"/>
  </si>
  <si>
    <t>株式会社フューチャーリンクネットワーク　取締役
兵庫県伊丹市デジタル戦略推進本部　補佐官</t>
  </si>
  <si>
    <t>おかむら　ひさかず</t>
  </si>
  <si>
    <t>岡村　久和</t>
    <rPh sb="0" eb="2">
      <t>オカムラ</t>
    </rPh>
    <rPh sb="3" eb="5">
      <t>ヒサカズ</t>
    </rPh>
    <phoneticPr fontId="14"/>
  </si>
  <si>
    <t>亜細亜大学 国際交流委員長　都市創造学部 教授
ボルタージャパン　顧問</t>
  </si>
  <si>
    <t>おかもと　ただし</t>
  </si>
  <si>
    <t>岡本　正</t>
    <rPh sb="0" eb="2">
      <t>オカモト</t>
    </rPh>
    <rPh sb="3" eb="4">
      <t>タダ</t>
    </rPh>
    <phoneticPr fontId="12"/>
  </si>
  <si>
    <t>四国</t>
  </si>
  <si>
    <t>おかもと　まこと</t>
  </si>
  <si>
    <t>岡本　真</t>
  </si>
  <si>
    <t>おだ　ゆりこ</t>
  </si>
  <si>
    <t>おの　けいじ</t>
  </si>
  <si>
    <t>小野　桂二</t>
    <rPh sb="0" eb="2">
      <t>オノ</t>
    </rPh>
    <rPh sb="3" eb="5">
      <t>ケイジ</t>
    </rPh>
    <phoneticPr fontId="14"/>
  </si>
  <si>
    <t xml:space="preserve">株式会社アイ・ティ・シー・キューブ　代表取締役
</t>
  </si>
  <si>
    <t>かさい　じゅん</t>
  </si>
  <si>
    <t>葛西　純</t>
    <rPh sb="0" eb="2">
      <t>カサイ</t>
    </rPh>
    <rPh sb="3" eb="4">
      <t>ジュン</t>
    </rPh>
    <phoneticPr fontId="16"/>
  </si>
  <si>
    <t>かさまつ　しんご</t>
  </si>
  <si>
    <t>笠松　眞吾</t>
    <rPh sb="0" eb="2">
      <t>カサマツ</t>
    </rPh>
    <rPh sb="3" eb="5">
      <t>シンゴ</t>
    </rPh>
    <phoneticPr fontId="12"/>
  </si>
  <si>
    <t>かつ　しんいちろう</t>
  </si>
  <si>
    <t>勝　眞一郎</t>
  </si>
  <si>
    <t>サイバー大学IT総合学部　教授
NPO法人離島経済新聞社　理事</t>
  </si>
  <si>
    <t>かつや　ひさし</t>
  </si>
  <si>
    <t>勝屋　久</t>
  </si>
  <si>
    <t>加藤　遼</t>
    <rPh sb="0" eb="2">
      <t>カトウ</t>
    </rPh>
    <rPh sb="3" eb="4">
      <t>リョウ</t>
    </rPh>
    <phoneticPr fontId="12"/>
  </si>
  <si>
    <t>パソナJOB HUB　ソーシャルイノベーション部長
内閣官房IT総合戦略室シェアリングエコノミー伝道師</t>
  </si>
  <si>
    <t>かねこ　はるお</t>
  </si>
  <si>
    <t>金子　春雄</t>
  </si>
  <si>
    <t>元　自治体職員　元　塩尻市CTO（最高情報技術責任者）
株式会社　IOZ（アイオーゼット）　取締役　CIO（最高情報群責任者）</t>
  </si>
  <si>
    <t>かばや　なおき</t>
  </si>
  <si>
    <t>蒲谷　直樹</t>
  </si>
  <si>
    <t>かわい　たかよし</t>
  </si>
  <si>
    <t>河井　孝仁</t>
  </si>
  <si>
    <t>かわい　ひろし</t>
  </si>
  <si>
    <t>川合　浩司</t>
  </si>
  <si>
    <t>かわきた　たかゆき</t>
  </si>
  <si>
    <t>川喜多　孝之</t>
  </si>
  <si>
    <t>かわぐち　ひろゆき</t>
  </si>
  <si>
    <t>川口　弘行</t>
  </si>
  <si>
    <t>川口弘行合同会社　代表社員
港区役所　情報政策監（CIO補佐官）</t>
  </si>
  <si>
    <t>かわむら　ひでのり</t>
  </si>
  <si>
    <t>かんだ　たかし</t>
  </si>
  <si>
    <t>菊地　俊延</t>
  </si>
  <si>
    <t>きくち　としのぶ</t>
  </si>
  <si>
    <t>元　東京都総務局行政改革推進部　システム評価担当課長
株式会社　宮崎県ソフトウェアセンター　顧問</t>
  </si>
  <si>
    <t>調達支援、予算評価支援、プロジェクト管理支援</t>
  </si>
  <si>
    <t>きしもと　あきら</t>
  </si>
  <si>
    <t>岸本　晃</t>
  </si>
  <si>
    <t>きせ　のぶゆき</t>
  </si>
  <si>
    <t>黄瀬　信之</t>
    <rPh sb="0" eb="2">
      <t>キセ</t>
    </rPh>
    <rPh sb="3" eb="5">
      <t>ノブユキ</t>
    </rPh>
    <phoneticPr fontId="12"/>
  </si>
  <si>
    <t xml:space="preserve">岩見沢市　情報政策部長
</t>
  </si>
  <si>
    <t>きたおか　ゆうき</t>
  </si>
  <si>
    <t>北岡　有喜</t>
  </si>
  <si>
    <t>きた　こういち</t>
  </si>
  <si>
    <t>きのした　かつみ</t>
  </si>
  <si>
    <t>木下　克己</t>
    <rPh sb="0" eb="2">
      <t>キノシタ</t>
    </rPh>
    <rPh sb="3" eb="5">
      <t>カツミ</t>
    </rPh>
    <phoneticPr fontId="12"/>
  </si>
  <si>
    <t>元大津市役所・高槻市役所　ＣＩＯ補佐官
国際航業株式会社公共コンサルタント事業部西日本支社　顧問</t>
  </si>
  <si>
    <t>きりはら　みつひろ</t>
  </si>
  <si>
    <t>桐原　光洋</t>
  </si>
  <si>
    <t>くさか　ひかる</t>
  </si>
  <si>
    <t>日下　光</t>
  </si>
  <si>
    <t>xID株式会社　代表取締役CEO
石川県加賀市　地方創生推進(デジタル化・スマートシティ)フェロー</t>
  </si>
  <si>
    <t>くすのき　まさのり</t>
  </si>
  <si>
    <t>楠　正憲</t>
    <rPh sb="0" eb="1">
      <t>クスノキ</t>
    </rPh>
    <rPh sb="2" eb="4">
      <t>マサノリ</t>
    </rPh>
    <phoneticPr fontId="12"/>
  </si>
  <si>
    <t>こいずみ　かつしろう</t>
  </si>
  <si>
    <t>小泉　勝志郎</t>
    <rPh sb="0" eb="2">
      <t>コイズミ</t>
    </rPh>
    <rPh sb="3" eb="4">
      <t>カ</t>
    </rPh>
    <rPh sb="4" eb="6">
      <t>シロウ</t>
    </rPh>
    <phoneticPr fontId="12"/>
  </si>
  <si>
    <t>小出　範幸</t>
  </si>
  <si>
    <t>こいで　のりゆき</t>
  </si>
  <si>
    <t>株式会社KDDIウェブコミュニケーションズ　新規事業開発　プロダクトマネージャー
新規事業開発　農業IoT『てるちゃん』</t>
  </si>
  <si>
    <t>その他：IoTおよびデータを活用した課題解決全般</t>
  </si>
  <si>
    <t>こうだ　けいこ</t>
  </si>
  <si>
    <t>甲田　恵子</t>
    <rPh sb="0" eb="2">
      <t>コウタ</t>
    </rPh>
    <rPh sb="3" eb="5">
      <t>ケイコ</t>
    </rPh>
    <phoneticPr fontId="12"/>
  </si>
  <si>
    <t>株式会社ＡｓＭａｍａ　　代表取締役社長
一般社団法人　シェアリングエコノミー協会　理事</t>
  </si>
  <si>
    <t>こくりょう　じろう</t>
  </si>
  <si>
    <t>國領　二郎</t>
  </si>
  <si>
    <t>こぐれ　ゆういち</t>
  </si>
  <si>
    <t>木暮　祐一</t>
    <rPh sb="0" eb="2">
      <t>コグレ</t>
    </rPh>
    <rPh sb="3" eb="5">
      <t>ユウイチ</t>
    </rPh>
    <phoneticPr fontId="12"/>
  </si>
  <si>
    <t>ソフトバンク株式会社　渉外本部　デジタル社会推進課　担当部長
青森公立大学、徳島大学、熊本大学　非常勤講師　</t>
  </si>
  <si>
    <t>こしお　あつし</t>
  </si>
  <si>
    <t>こだま　ともひろ</t>
  </si>
  <si>
    <t>児玉　知浩</t>
    <rPh sb="0" eb="2">
      <t>コダマ</t>
    </rPh>
    <rPh sb="3" eb="5">
      <t>トモヒロ</t>
    </rPh>
    <phoneticPr fontId="8"/>
  </si>
  <si>
    <t>ごとう　れいこ</t>
  </si>
  <si>
    <t>小林　一樹</t>
  </si>
  <si>
    <t>こばやし　かずき</t>
  </si>
  <si>
    <t>こばやし　たかし</t>
  </si>
  <si>
    <t>小林　隆</t>
    <rPh sb="0" eb="2">
      <t>コバヤシ</t>
    </rPh>
    <rPh sb="3" eb="4">
      <t>タカシ</t>
    </rPh>
    <phoneticPr fontId="12"/>
  </si>
  <si>
    <t>東海大学政治経済学部（元自治体職員）　教授
東海大学大学院法学研究科　科長</t>
  </si>
  <si>
    <t>こばやし　ただお</t>
  </si>
  <si>
    <t>小林　忠男</t>
    <rPh sb="0" eb="2">
      <t>コバヤシ</t>
    </rPh>
    <rPh sb="3" eb="5">
      <t>タダオ</t>
    </rPh>
    <phoneticPr fontId="14"/>
  </si>
  <si>
    <t>一般社団法人無線LANビジネス推進連絡会　顧問
802.11ah推進協議会　会長</t>
  </si>
  <si>
    <t>こばやし　まさゆき</t>
  </si>
  <si>
    <t>小林　正幸</t>
  </si>
  <si>
    <t>こめたに　ゆうすけ</t>
  </si>
  <si>
    <t>米谷　雄介</t>
  </si>
  <si>
    <t>香川大学創造工学部　講師
香川大学情報メディアセンター　講師</t>
  </si>
  <si>
    <t>さかい　のりゆき</t>
  </si>
  <si>
    <t>酒井　紀之</t>
  </si>
  <si>
    <t>さかした　さとし</t>
  </si>
  <si>
    <t>坂下　知司</t>
  </si>
  <si>
    <t>坂本　世津夫</t>
  </si>
  <si>
    <t>さきやま　まさこ</t>
  </si>
  <si>
    <t>崎山　雅子</t>
  </si>
  <si>
    <t>ささき　よしあき</t>
  </si>
  <si>
    <t>佐々木　良昭</t>
  </si>
  <si>
    <t>さとう　たくや</t>
  </si>
  <si>
    <t>佐藤　拓也</t>
    <rPh sb="0" eb="2">
      <t>サトウ</t>
    </rPh>
    <rPh sb="3" eb="5">
      <t>タクヤ</t>
    </rPh>
    <phoneticPr fontId="12"/>
  </si>
  <si>
    <t>YuMake合同会社　代表社員 CEO
一般社団法人コード・フォー・ジャパン　フェロー</t>
  </si>
  <si>
    <t>ICTを活用したイベント企画の助言・実施</t>
  </si>
  <si>
    <t>佐藤　泰格</t>
  </si>
  <si>
    <t>さとう　ひろのり</t>
  </si>
  <si>
    <t>マイキープラットフォームアドバイザー　
都城市総合政策部デジタル統括課　副主幹</t>
  </si>
  <si>
    <t>さべっとう　たかし</t>
  </si>
  <si>
    <t>佐別当　隆志</t>
  </si>
  <si>
    <t>一般社団法人シェアリングエコノミー協会　　幹事
株式会社アドレス　　代表取締役社長</t>
  </si>
  <si>
    <t>さんぺい　せいいち</t>
  </si>
  <si>
    <t>三瓶　政一</t>
    <rPh sb="0" eb="2">
      <t>サンペイ</t>
    </rPh>
    <rPh sb="3" eb="5">
      <t>セイイチ</t>
    </rPh>
    <phoneticPr fontId="12"/>
  </si>
  <si>
    <t>じつづみ　としや</t>
  </si>
  <si>
    <t>実積　寿也</t>
  </si>
  <si>
    <t>しまだ　ゆか</t>
  </si>
  <si>
    <t>島田　由香</t>
    <rPh sb="0" eb="2">
      <t>シマダ</t>
    </rPh>
    <rPh sb="3" eb="5">
      <t>ユカ</t>
    </rPh>
    <phoneticPr fontId="8"/>
  </si>
  <si>
    <t>下村　瑛史</t>
  </si>
  <si>
    <t>しもむら　えいじ</t>
  </si>
  <si>
    <t xml:space="preserve">株式会社ファームノート　代表取締役
</t>
  </si>
  <si>
    <t>しもやま　さよこ</t>
  </si>
  <si>
    <t>下山　紗代子</t>
    <rPh sb="0" eb="2">
      <t>シモヤマ</t>
    </rPh>
    <rPh sb="3" eb="4">
      <t>サ</t>
    </rPh>
    <rPh sb="4" eb="5">
      <t>ダイ</t>
    </rPh>
    <rPh sb="5" eb="6">
      <t>コ</t>
    </rPh>
    <phoneticPr fontId="12"/>
  </si>
  <si>
    <t>内閣官房IT室　政府CIO補佐官/オープンデータ伝道師
一般社団法人リンクデータ　代表理事</t>
  </si>
  <si>
    <t>しょうじ　まさひこ</t>
  </si>
  <si>
    <t>庄司　昌彦</t>
    <rPh sb="0" eb="2">
      <t>ショウジ</t>
    </rPh>
    <rPh sb="3" eb="5">
      <t>マサヒコ</t>
    </rPh>
    <phoneticPr fontId="14"/>
  </si>
  <si>
    <t>内閣官房IT総合戦略室　オープンデータ伝道師
武蔵大学社会学部メディア社会学科　教授</t>
  </si>
  <si>
    <t>しょうじ　ようぞう</t>
  </si>
  <si>
    <t>荘司　洋三</t>
    <rPh sb="0" eb="2">
      <t>ショウジ</t>
    </rPh>
    <rPh sb="3" eb="5">
      <t>ヨウゾウ</t>
    </rPh>
    <phoneticPr fontId="12"/>
  </si>
  <si>
    <t xml:space="preserve">国立研究開発法人 情報通信研究機構　ソーシャルICTシステム研究室　室長
</t>
  </si>
  <si>
    <t>しらい　よしあき</t>
  </si>
  <si>
    <t>白井　芳明</t>
    <rPh sb="0" eb="2">
      <t>シライ</t>
    </rPh>
    <rPh sb="3" eb="5">
      <t>ヨシアキ</t>
    </rPh>
    <phoneticPr fontId="14"/>
  </si>
  <si>
    <t>東日本電信電話株式会社北海道事業部BI部　カスタマーリレーショングループ長
株式会社HARP　エグゼクティブアドバイザー</t>
  </si>
  <si>
    <t>しんじょう　だいすけ</t>
  </si>
  <si>
    <t>新庄　大輔</t>
    <rPh sb="0" eb="2">
      <t>シンジョウ</t>
    </rPh>
    <rPh sb="3" eb="5">
      <t>ダイスケ</t>
    </rPh>
    <phoneticPr fontId="12"/>
  </si>
  <si>
    <t xml:space="preserve">静岡市企画局デジタル化推進課　地域デジタル化推進係長
</t>
  </si>
  <si>
    <t>すぎもと　なおや</t>
  </si>
  <si>
    <t>杉本　直也</t>
  </si>
  <si>
    <t>静岡県交通基盤部政策管理局建設政策課イノベーション推進班　班長
静岡大学プロジェクト研究所（土木情報学研究所）　客員教授</t>
  </si>
  <si>
    <t>鈴木　邦治</t>
  </si>
  <si>
    <t>すずき　くにはる</t>
  </si>
  <si>
    <t>元名護市企画部 金融特区・情報化推進室 室長　内閣府　地域活性化伝道師
総務省　地域力創造アドバイザー　宜野座村むらづくりアドバイザー</t>
  </si>
  <si>
    <t>IoT利活用</t>
  </si>
  <si>
    <t>すみた　てつ</t>
  </si>
  <si>
    <t>隅田　徹</t>
  </si>
  <si>
    <t>せき　はるゆき</t>
  </si>
  <si>
    <t>関　治之</t>
    <rPh sb="0" eb="1">
      <t>セキ</t>
    </rPh>
    <rPh sb="2" eb="3">
      <t>チ</t>
    </rPh>
    <rPh sb="3" eb="4">
      <t>ユキ</t>
    </rPh>
    <phoneticPr fontId="14"/>
  </si>
  <si>
    <t>内閣官房IT総合戦略室　オープンデータ伝道師、CIO補佐官
一般社団法人コード・フォー・ジャパン　代表理事</t>
  </si>
  <si>
    <t>せきもと　よしひで</t>
  </si>
  <si>
    <t>関本　義秀</t>
  </si>
  <si>
    <t>せと　としかず</t>
  </si>
  <si>
    <t>瀬戸　寿一</t>
  </si>
  <si>
    <t>駒澤大学文学部地理学科　准教授
東京大学空間情報科学研究センター　客員研究員</t>
  </si>
  <si>
    <t>たかの　まさはる</t>
  </si>
  <si>
    <t>株式会社ビットメディア　代表取締役社長
第５世代モバイル推進フォーラム（5GMF）　アプリケーション委員会 利用シーンWG主査</t>
  </si>
  <si>
    <t>高橋　明子</t>
  </si>
  <si>
    <t>たかはし　くにお</t>
  </si>
  <si>
    <t>髙橋　邦夫</t>
  </si>
  <si>
    <t>高橋　俊之</t>
  </si>
  <si>
    <t>新エネルギー・産業技術総合開発機構（NEDO）　リスク管理統括部　専門調査員
元　会計検査院　調査官</t>
  </si>
  <si>
    <t>たかむら　こおし</t>
  </si>
  <si>
    <t>高村　弘史</t>
  </si>
  <si>
    <t>武田　かおり</t>
    <rPh sb="0" eb="2">
      <t>タケダ</t>
    </rPh>
    <phoneticPr fontId="14"/>
  </si>
  <si>
    <t>たけだ　かずき</t>
  </si>
  <si>
    <t>たざわ　ゆり</t>
  </si>
  <si>
    <t>田澤　由利</t>
  </si>
  <si>
    <t>ただ　いさお</t>
  </si>
  <si>
    <t>多田　功</t>
  </si>
  <si>
    <t xml:space="preserve">加古川市企画部政策企画課　スマートシティ推進担当課長
</t>
  </si>
  <si>
    <t>ただ　みつお</t>
  </si>
  <si>
    <t>多田　満朗</t>
    <rPh sb="0" eb="2">
      <t>タダ</t>
    </rPh>
    <rPh sb="3" eb="5">
      <t>ミツロウ</t>
    </rPh>
    <phoneticPr fontId="8"/>
  </si>
  <si>
    <t>たなか　じゅんいち</t>
  </si>
  <si>
    <t>田中　淳一</t>
  </si>
  <si>
    <t>三重県 CDO（最高デジタル責任者）兼 デジタル社会推進局長
内閣府 地域活性化伝道師</t>
  </si>
  <si>
    <t>たねの りょう</t>
  </si>
  <si>
    <t>種子野　亮</t>
  </si>
  <si>
    <t>株式会社バーチャルクラフト　取締役副社長 執行・戦略責任者
内閣官房IT室　政府CIO補佐官 (農林水産省担当)</t>
  </si>
  <si>
    <t>たむら　ごろう</t>
  </si>
  <si>
    <t>田村　吾郎</t>
  </si>
  <si>
    <t>東京工科大学デザイン学部　准教授
株式会社TOM'S　経営企画室長（兼）、デザインセンター長（兼）</t>
  </si>
  <si>
    <t>ちば　だいすけ</t>
  </si>
  <si>
    <t>千葉　大右</t>
    <rPh sb="0" eb="2">
      <t>チバ</t>
    </rPh>
    <rPh sb="3" eb="4">
      <t>オオ</t>
    </rPh>
    <rPh sb="4" eb="5">
      <t>ミギ</t>
    </rPh>
    <phoneticPr fontId="12"/>
  </si>
  <si>
    <t>つげ　りょうご</t>
  </si>
  <si>
    <t>つつい　だいすけ</t>
  </si>
  <si>
    <t>つぼた　ともみ</t>
  </si>
  <si>
    <t>坪田　知己</t>
  </si>
  <si>
    <t>つみた　ゆうへい</t>
  </si>
  <si>
    <t>積田　有平</t>
  </si>
  <si>
    <t>ともおか　ふみと</t>
  </si>
  <si>
    <t>友岡　史仁</t>
  </si>
  <si>
    <t>なかお　あきひろ</t>
  </si>
  <si>
    <t>中尾　彰宏</t>
    <rPh sb="0" eb="2">
      <t>ナカオ</t>
    </rPh>
    <phoneticPr fontId="8"/>
  </si>
  <si>
    <t>中川　斉史</t>
  </si>
  <si>
    <t>上板町立高志小学校　校長
教育情報化コーディネータ　1級</t>
  </si>
  <si>
    <t>中窪　悟</t>
    <rPh sb="0" eb="2">
      <t>ナカクボ</t>
    </rPh>
    <rPh sb="3" eb="4">
      <t>サト</t>
    </rPh>
    <phoneticPr fontId="12"/>
  </si>
  <si>
    <t xml:space="preserve">肝付町役場 デジタル推進課　課長補佐兼デジタル推進係長
</t>
  </si>
  <si>
    <t>なかやま　けんた</t>
  </si>
  <si>
    <t>中山　健太</t>
  </si>
  <si>
    <t>なみひら　みつお</t>
  </si>
  <si>
    <t>株式会社HFシステム沖縄支店　執行役員沖縄支店長（元自治体職員）
一般社団沖縄県情報産業協会地域情報化委員会　副委員長</t>
  </si>
  <si>
    <t>にしむら　なるひろ</t>
  </si>
  <si>
    <t>西村　成弘</t>
    <rPh sb="0" eb="2">
      <t>ニシムラ</t>
    </rPh>
    <rPh sb="3" eb="4">
      <t>ナ</t>
    </rPh>
    <rPh sb="4" eb="5">
      <t>ヒロ</t>
    </rPh>
    <phoneticPr fontId="12"/>
  </si>
  <si>
    <t xml:space="preserve">株式会社フィッシュパス　代表取締役　
</t>
  </si>
  <si>
    <t>内水面漁業が専門分野です。</t>
  </si>
  <si>
    <t>ぬまた　むねよし</t>
  </si>
  <si>
    <t>沼田　宗純</t>
    <rPh sb="0" eb="2">
      <t>ヌマタ</t>
    </rPh>
    <rPh sb="3" eb="4">
      <t>ムネ</t>
    </rPh>
    <rPh sb="4" eb="5">
      <t>ジュン</t>
    </rPh>
    <phoneticPr fontId="12"/>
  </si>
  <si>
    <t>のだ　てつお</t>
  </si>
  <si>
    <t>野田　哲夫</t>
    <rPh sb="0" eb="2">
      <t>ノダ</t>
    </rPh>
    <rPh sb="3" eb="5">
      <t>テツオ</t>
    </rPh>
    <phoneticPr fontId="58"/>
  </si>
  <si>
    <t>島根大学法文学部　教授
中国情報通信懇談会　地域情報化・コンテンツ部会　部会長</t>
  </si>
  <si>
    <t>はせがわ　ようこ</t>
  </si>
  <si>
    <t>長谷川　陽子</t>
    <rPh sb="0" eb="3">
      <t>ハセガワ</t>
    </rPh>
    <rPh sb="4" eb="6">
      <t>ヨウコ</t>
    </rPh>
    <phoneticPr fontId="12"/>
  </si>
  <si>
    <t xml:space="preserve">情報教育アナリスト・デジタルアーキビスト　
</t>
  </si>
  <si>
    <t>はたい　かつひこ</t>
  </si>
  <si>
    <t>畑井　克彦</t>
    <rPh sb="0" eb="2">
      <t>ハタイ</t>
    </rPh>
    <rPh sb="3" eb="5">
      <t>カツヒコ</t>
    </rPh>
    <phoneticPr fontId="8"/>
  </si>
  <si>
    <t>元自治体教育委員会　指導主事（情報担当）
（公）集団力学研究所　主任研究員</t>
  </si>
  <si>
    <t>濱田　真輔</t>
  </si>
  <si>
    <t>はまだ　しんすけ</t>
  </si>
  <si>
    <t>はまだ　やすゆき</t>
  </si>
  <si>
    <t>濱田　安之</t>
    <rPh sb="0" eb="2">
      <t>ハマダ</t>
    </rPh>
    <rPh sb="3" eb="4">
      <t>アン</t>
    </rPh>
    <rPh sb="4" eb="5">
      <t>ノ</t>
    </rPh>
    <phoneticPr fontId="12"/>
  </si>
  <si>
    <t>早瀬　公夫</t>
    <rPh sb="0" eb="2">
      <t>ハヤセ</t>
    </rPh>
    <rPh sb="3" eb="5">
      <t>キミオ</t>
    </rPh>
    <phoneticPr fontId="58"/>
  </si>
  <si>
    <t>元静岡県掛川市ＩＴ政策課　課長補佐
掛川タクシー株式会社　代表取締役</t>
  </si>
  <si>
    <t>はらだ　さとし</t>
  </si>
  <si>
    <t>原田　智</t>
    <rPh sb="3" eb="4">
      <t>トモ</t>
    </rPh>
    <phoneticPr fontId="8"/>
  </si>
  <si>
    <t>元京都府　CIO兼CISO
京都産業２１　イノベーションハブ担当部長</t>
  </si>
  <si>
    <t>原　秀樹</t>
  </si>
  <si>
    <t>はら　ひでき</t>
  </si>
  <si>
    <t xml:space="preserve">姫路市政策局企画政策室　主幹・デジタル室長
</t>
  </si>
  <si>
    <t>はら　りょう</t>
  </si>
  <si>
    <t>原　亮</t>
  </si>
  <si>
    <t>ひがし　しゅうさく</t>
  </si>
  <si>
    <t>内閣官房IT総合戦略室　オープンデータ伝道師
一般社団法人オープン・ナレッジ・ジャパン　事務局長</t>
  </si>
  <si>
    <t>ひらい　そういちろう</t>
  </si>
  <si>
    <t>平井　聡一郎</t>
    <rPh sb="0" eb="2">
      <t>ヒライ</t>
    </rPh>
    <rPh sb="3" eb="4">
      <t>サト</t>
    </rPh>
    <rPh sb="4" eb="6">
      <t>イチロウ</t>
    </rPh>
    <phoneticPr fontId="12"/>
  </si>
  <si>
    <t>ひらもと　けんじ</t>
  </si>
  <si>
    <t>平本　健二</t>
  </si>
  <si>
    <t>ひろかわ　さとみ</t>
  </si>
  <si>
    <t>廣川　聡美</t>
    <rPh sb="0" eb="2">
      <t>ヒロカワ</t>
    </rPh>
    <rPh sb="3" eb="5">
      <t>サトミ</t>
    </rPh>
    <phoneticPr fontId="58"/>
  </si>
  <si>
    <t>ふくしま　けんいちろう</t>
  </si>
  <si>
    <t>福島　健一郎</t>
  </si>
  <si>
    <t>内閣官房IT総合戦略室　オープンデータ伝道師
アイパブリッシング株式会社　代表取締役</t>
  </si>
  <si>
    <t>福野　泰介</t>
  </si>
  <si>
    <t>ふくの　たいすけ</t>
  </si>
  <si>
    <t>株式会社 jig.jp　創業者＆取締役会長
内閣官房IT総合戦略室　オープンデータ伝道師</t>
  </si>
  <si>
    <t>ふくもと　まさひろ</t>
  </si>
  <si>
    <t>福本　昌弘</t>
  </si>
  <si>
    <t xml:space="preserve">高知工科大学　情報学群　教授　
</t>
  </si>
  <si>
    <t>ふじい　さとし</t>
  </si>
  <si>
    <t>藤井　智史</t>
  </si>
  <si>
    <t>藤井　靖史</t>
  </si>
  <si>
    <t>ふじい　やすし</t>
  </si>
  <si>
    <t>西会津町　CDO(最高デジタル責任者）
内閣官房IT総合戦略室　オープンデータ伝道師</t>
  </si>
  <si>
    <t>西会津町のCDOになりましたので、地域の情報化、デジタルトランスフォーメーションについて実践しております。また、デジタル通貨の導入についても実践しております。</t>
  </si>
  <si>
    <t>ふじむら　ゆういち</t>
  </si>
  <si>
    <t>藤村　裕一</t>
    <rPh sb="0" eb="2">
      <t>フジムラ</t>
    </rPh>
    <rPh sb="3" eb="5">
      <t>ユウイチ</t>
    </rPh>
    <phoneticPr fontId="8"/>
  </si>
  <si>
    <t>ぶじょう　ふみあき</t>
  </si>
  <si>
    <t>武城　文明</t>
  </si>
  <si>
    <t>ふるかわ　やすと</t>
  </si>
  <si>
    <t>古川　泰人</t>
    <rPh sb="0" eb="2">
      <t>フルカワ</t>
    </rPh>
    <rPh sb="3" eb="4">
      <t>ヤス</t>
    </rPh>
    <rPh sb="4" eb="5">
      <t>ヒト</t>
    </rPh>
    <phoneticPr fontId="17"/>
  </si>
  <si>
    <t>Code for Japan フェロー
MIERUNE　Inc.　取締役</t>
  </si>
  <si>
    <t>ふるや　ひろし</t>
  </si>
  <si>
    <t>古屋　弘</t>
    <rPh sb="0" eb="2">
      <t>フルヤ</t>
    </rPh>
    <rPh sb="3" eb="4">
      <t>ヒロシ</t>
    </rPh>
    <phoneticPr fontId="8"/>
  </si>
  <si>
    <t>株式会社大林組　技術研究所　上級主席技師
buildingSMART Japan　理事</t>
  </si>
  <si>
    <t>ふわ　やすし</t>
  </si>
  <si>
    <t>不破　泰</t>
    <rPh sb="0" eb="2">
      <t>フワ</t>
    </rPh>
    <rPh sb="3" eb="4">
      <t>タイ</t>
    </rPh>
    <phoneticPr fontId="58"/>
  </si>
  <si>
    <t xml:space="preserve">信州大学　理事・副学長
</t>
  </si>
  <si>
    <t>ほしかわ　つよし</t>
  </si>
  <si>
    <t>干川　剛史</t>
    <rPh sb="0" eb="2">
      <t>ホシカワ</t>
    </rPh>
    <rPh sb="3" eb="4">
      <t>タケシ</t>
    </rPh>
    <rPh sb="4" eb="5">
      <t>シ</t>
    </rPh>
    <phoneticPr fontId="9"/>
  </si>
  <si>
    <t>大妻女子大学大学院人間文化研究科・人間関係学部　　教授
日本災害情報学会　　理事</t>
  </si>
  <si>
    <t>ほしの　こういちろう</t>
  </si>
  <si>
    <t>星野　晃一郎</t>
    <rPh sb="0" eb="2">
      <t>ホシノ</t>
    </rPh>
    <rPh sb="3" eb="4">
      <t>アキラ</t>
    </rPh>
    <rPh sb="4" eb="6">
      <t>イチロウ</t>
    </rPh>
    <phoneticPr fontId="58"/>
  </si>
  <si>
    <t>細川　哲星</t>
    <rPh sb="0" eb="2">
      <t>ホソカワ</t>
    </rPh>
    <rPh sb="3" eb="4">
      <t>テツ</t>
    </rPh>
    <rPh sb="4" eb="5">
      <t>ホシ</t>
    </rPh>
    <phoneticPr fontId="12"/>
  </si>
  <si>
    <t>内閣官房IT総合戦略室シェアリングエコノミー伝道師
株式会社ニューソンアンドカンパニー　代表取締役社長</t>
  </si>
  <si>
    <t>ほんだ　やすゆき</t>
  </si>
  <si>
    <t>本多　康幸</t>
  </si>
  <si>
    <t xml:space="preserve">株式会社ＨＡＲＰ　常務取締役　プロジェクト推進部長
</t>
  </si>
  <si>
    <t>まいた　つよし</t>
  </si>
  <si>
    <t>米田　剛</t>
    <rPh sb="0" eb="2">
      <t>マイタ</t>
    </rPh>
    <rPh sb="3" eb="4">
      <t>ゴウ</t>
    </rPh>
    <phoneticPr fontId="58"/>
  </si>
  <si>
    <t>まえだ　みゆき</t>
  </si>
  <si>
    <t>前田　みゆき</t>
    <rPh sb="0" eb="2">
      <t>マエダ</t>
    </rPh>
    <phoneticPr fontId="12"/>
  </si>
  <si>
    <t>自治体ＤＸ（基幹システム標準化）</t>
  </si>
  <si>
    <t>牧田　泰一</t>
  </si>
  <si>
    <t>まきた　やすかず</t>
  </si>
  <si>
    <t>元鯖江市政策経営部情報政策監　
Code for Sabae(Code for Fukui)　</t>
  </si>
  <si>
    <t>ますや　まさと</t>
  </si>
  <si>
    <t>升屋　正人</t>
  </si>
  <si>
    <t>まつうら　たつき</t>
  </si>
  <si>
    <t>松浦　龍基</t>
    <rPh sb="0" eb="2">
      <t>マツウラ</t>
    </rPh>
    <rPh sb="3" eb="4">
      <t>リュウ</t>
    </rPh>
    <rPh sb="4" eb="5">
      <t>モトイ</t>
    </rPh>
    <phoneticPr fontId="8"/>
  </si>
  <si>
    <t>まつかわ　ゆみ</t>
  </si>
  <si>
    <t>松川　由美</t>
  </si>
  <si>
    <t>松崎　太亮</t>
  </si>
  <si>
    <t>まつざき　たいすけ</t>
  </si>
  <si>
    <t>内閣官房IT総合戦略室　オープンデータ伝道師
神戸国際大学　経済学部教授</t>
  </si>
  <si>
    <t>松澤　佳郎</t>
  </si>
  <si>
    <t>まつざわ　よしろう</t>
  </si>
  <si>
    <t>まつしま　りゅういち</t>
  </si>
  <si>
    <t>松島　隆一</t>
  </si>
  <si>
    <t>まつだ　しゅんじ</t>
  </si>
  <si>
    <t>松田　俊司</t>
    <rPh sb="0" eb="2">
      <t>マツダ</t>
    </rPh>
    <rPh sb="3" eb="4">
      <t>シュン</t>
    </rPh>
    <rPh sb="4" eb="5">
      <t>シ</t>
    </rPh>
    <phoneticPr fontId="12"/>
  </si>
  <si>
    <t xml:space="preserve">金沢市市民局　局長
</t>
  </si>
  <si>
    <t>シビックテック推進にかかる自治体からのアプローチについて</t>
  </si>
  <si>
    <t>まつだ　たかし</t>
  </si>
  <si>
    <t>松田　孝</t>
  </si>
  <si>
    <t>まるた　ゆきと</t>
  </si>
  <si>
    <t>丸田　之人</t>
  </si>
  <si>
    <t>室蘭市　経済部観光課　課長
内閣官房IT総合戦略室　オープンデータ伝道師</t>
  </si>
  <si>
    <t>みき　こうへい</t>
  </si>
  <si>
    <t>三木　浩平</t>
    <rPh sb="0" eb="2">
      <t>ミキ</t>
    </rPh>
    <rPh sb="3" eb="5">
      <t>コウヘイ</t>
    </rPh>
    <phoneticPr fontId="12"/>
  </si>
  <si>
    <t>その他：自治体システム標準化とその実装環境（ガバメントクラウド等）</t>
  </si>
  <si>
    <t>みき　のぶお</t>
  </si>
  <si>
    <t>三木　信夫</t>
    <rPh sb="0" eb="2">
      <t>ミキ</t>
    </rPh>
    <rPh sb="3" eb="5">
      <t>ノブオ</t>
    </rPh>
    <phoneticPr fontId="8"/>
  </si>
  <si>
    <t>大阪市　教育委員会事務局理事
元大阪市立中央図書館長　</t>
  </si>
  <si>
    <t>みずまち　まさこ</t>
  </si>
  <si>
    <t>水町　雅子</t>
  </si>
  <si>
    <t>みたに　やすひろ</t>
  </si>
  <si>
    <t>三谷　泰浩</t>
  </si>
  <si>
    <t>みとも　ひとし</t>
  </si>
  <si>
    <t>三友　仁志</t>
    <rPh sb="0" eb="2">
      <t>ミトモ</t>
    </rPh>
    <rPh sb="3" eb="5">
      <t>ヒトシ</t>
    </rPh>
    <phoneticPr fontId="58"/>
  </si>
  <si>
    <t>みのぐち　めぐみ</t>
  </si>
  <si>
    <t>蓑口　恵美</t>
    <rPh sb="0" eb="1">
      <t>ミノ</t>
    </rPh>
    <rPh sb="1" eb="2">
      <t>グチ</t>
    </rPh>
    <rPh sb="3" eb="5">
      <t>メグミ</t>
    </rPh>
    <phoneticPr fontId="12"/>
  </si>
  <si>
    <t>みやざき　まさみ</t>
  </si>
  <si>
    <t>宮﨑　昌美</t>
    <rPh sb="0" eb="2">
      <t>ミヤザキ</t>
    </rPh>
    <rPh sb="3" eb="5">
      <t>マサミ</t>
    </rPh>
    <phoneticPr fontId="12"/>
  </si>
  <si>
    <t>入間市　政策参与（自治体DX担当）
株式会社アイネス　公共ソリューション本部　シニアコンサルタント</t>
  </si>
  <si>
    <t>自治体DX（政策として）
情報発信（広報・Web・SNS）
福祉情報を活用した行政改革・業務改善</t>
  </si>
  <si>
    <t>みわ　しゅうへい</t>
  </si>
  <si>
    <t>三輪　修平</t>
  </si>
  <si>
    <t xml:space="preserve">つくば市総務部ワークライフバランス推進課　係長
</t>
  </si>
  <si>
    <t>むらかみ　ふみひろ</t>
  </si>
  <si>
    <t>村上　文洋</t>
  </si>
  <si>
    <t>株式会社三菱総合研究所　デジタル・イノベーション本部 主席研究員
内閣官房IT総合戦略室　オープンデータ伝道師</t>
  </si>
  <si>
    <t>もうり　やすし</t>
  </si>
  <si>
    <t>毛利　靖</t>
    <rPh sb="0" eb="2">
      <t>モウリ</t>
    </rPh>
    <rPh sb="3" eb="4">
      <t>ヤスシ</t>
    </rPh>
    <phoneticPr fontId="12"/>
  </si>
  <si>
    <t>もちづき　まさき</t>
  </si>
  <si>
    <t>望月　昌樹</t>
    <rPh sb="0" eb="2">
      <t>モチヅキ</t>
    </rPh>
    <rPh sb="3" eb="5">
      <t>マサキ</t>
    </rPh>
    <phoneticPr fontId="9"/>
  </si>
  <si>
    <t>元福岡県庁　情報企画監
日本オラクル　顧問</t>
  </si>
  <si>
    <t>もとやま　まさし</t>
  </si>
  <si>
    <t>本山　政志</t>
  </si>
  <si>
    <t>もりかわ　ひろゆき</t>
  </si>
  <si>
    <t>森川　博之</t>
  </si>
  <si>
    <t>もりと　ゆういち</t>
  </si>
  <si>
    <t>森戸　裕一</t>
  </si>
  <si>
    <t>もりもと　としお</t>
  </si>
  <si>
    <t>森本　登志男</t>
    <rPh sb="0" eb="2">
      <t>モリモト</t>
    </rPh>
    <rPh sb="3" eb="6">
      <t>トシオ</t>
    </rPh>
    <phoneticPr fontId="8"/>
  </si>
  <si>
    <t>もりもと　ひろし</t>
  </si>
  <si>
    <t>森本　浩之</t>
    <rPh sb="0" eb="2">
      <t>モリモト</t>
    </rPh>
    <rPh sb="3" eb="5">
      <t>ヒロユキ</t>
    </rPh>
    <phoneticPr fontId="9"/>
  </si>
  <si>
    <t>前松阪市CIO補佐官、元鳥取県情報政策課長　
ITbook株式会社西日本支社　エグゼクティブシニアマネージャ－</t>
  </si>
  <si>
    <t>森　康通</t>
  </si>
  <si>
    <t>もり　やすみち</t>
  </si>
  <si>
    <t>生駒市地域活力創生部ICTイノベーション推進課長　
CODE for IKOMA 運営委員　</t>
  </si>
  <si>
    <t>やすえ　あきら</t>
  </si>
  <si>
    <t>安江　輝</t>
  </si>
  <si>
    <t>長野県伊那市役所/企画部企画政策課　新産業技術推進係長
　　　</t>
  </si>
  <si>
    <t>物流用ドローン、MaaS（交通、医療等）、自動運転、IoT
オンライン診療、オンライン服薬指導、地域包括ケア情報ネットワーク</t>
  </si>
  <si>
    <t>やなぎだ　こういち</t>
  </si>
  <si>
    <t>柳田　公市</t>
    <rPh sb="0" eb="2">
      <t>ヤナギダ</t>
    </rPh>
    <rPh sb="3" eb="4">
      <t>コウ</t>
    </rPh>
    <rPh sb="4" eb="5">
      <t>シ</t>
    </rPh>
    <phoneticPr fontId="8"/>
  </si>
  <si>
    <t>特定非営利活動法人ナレッジネットワーク　理事長
総務省地域人材ネット　地域力創造アドバイザー</t>
  </si>
  <si>
    <t>やまがた　たくや</t>
  </si>
  <si>
    <t>山形　巧哉</t>
    <rPh sb="0" eb="2">
      <t>ヤマガタ</t>
    </rPh>
    <rPh sb="3" eb="5">
      <t>タクヤ</t>
    </rPh>
    <phoneticPr fontId="12"/>
  </si>
  <si>
    <t>北海道森町　総務課
内閣官房IT総合戦略室　オープンデータ伝道師</t>
  </si>
  <si>
    <t>やまざき　ひろき</t>
  </si>
  <si>
    <t>山崎　博樹</t>
    <rPh sb="0" eb="2">
      <t>ヤマザキ</t>
    </rPh>
    <rPh sb="3" eb="5">
      <t>ヒロキ</t>
    </rPh>
    <phoneticPr fontId="58"/>
  </si>
  <si>
    <t>秋田県立図書館　元副館長
知的資源イニシアティブ　代表理事</t>
  </si>
  <si>
    <t>やまざわ　ひろゆき</t>
  </si>
  <si>
    <t>山澤　浩幸</t>
    <rPh sb="0" eb="2">
      <t>ヤマサワ</t>
    </rPh>
    <rPh sb="3" eb="4">
      <t>ヒロ</t>
    </rPh>
    <rPh sb="4" eb="5">
      <t>サチ</t>
    </rPh>
    <phoneticPr fontId="12"/>
  </si>
  <si>
    <t>三条市　元 情報管理課長
新潟ＤＸオフィス　代表</t>
  </si>
  <si>
    <t>やまなか　まもる</t>
  </si>
  <si>
    <t>山中　守</t>
  </si>
  <si>
    <t>やまにし　じゅんいち</t>
  </si>
  <si>
    <t>山西　潤一</t>
    <rPh sb="0" eb="2">
      <t>ヤマニシ</t>
    </rPh>
    <rPh sb="3" eb="5">
      <t>ジュンイチ</t>
    </rPh>
    <phoneticPr fontId="12"/>
  </si>
  <si>
    <t>富山大学　名誉教授
一般社団法人　日本教育情報化振興会　会長</t>
  </si>
  <si>
    <t>よこやま　まさと</t>
  </si>
  <si>
    <t>横山　正人</t>
    <rPh sb="0" eb="2">
      <t>ヨコヤマ</t>
    </rPh>
    <rPh sb="3" eb="5">
      <t>マサト</t>
    </rPh>
    <phoneticPr fontId="58"/>
  </si>
  <si>
    <t>株式会社九州地域情報化研究所　　代表取締役
長崎県企画部　情報戦略アドバイザー</t>
  </si>
  <si>
    <t>よしざき　まさひろ</t>
  </si>
  <si>
    <t>吉崎　正弘</t>
    <rPh sb="0" eb="2">
      <t>ヨシザキ</t>
    </rPh>
    <rPh sb="3" eb="5">
      <t>マサヒロ</t>
    </rPh>
    <phoneticPr fontId="58"/>
  </si>
  <si>
    <t xml:space="preserve">一般社団法人日本ケーブルテレビ連盟　名誉顧問
</t>
  </si>
  <si>
    <t>よしだ　けんたろう</t>
  </si>
  <si>
    <t>よしだ　たかし</t>
  </si>
  <si>
    <t>吉田　孝志</t>
  </si>
  <si>
    <t>よしだ　ひろかず</t>
  </si>
  <si>
    <t>吉田　博一</t>
  </si>
  <si>
    <t>元　大阪府　総務部IT推進課　課長補佐
公立大学法人大阪　情報推進課　課長代理</t>
  </si>
  <si>
    <t>よしだ　みのる</t>
  </si>
  <si>
    <t>吉田　稔</t>
  </si>
  <si>
    <t>危機管理対応や自治体オープンＧＩＳ等はもとより、総合行政情報システムを民間には
できないシステム開発を具現化する。</t>
  </si>
  <si>
    <t>よしもと　あきひら</t>
  </si>
  <si>
    <t>吉本　明平</t>
    <rPh sb="0" eb="2">
      <t>ヨシモト</t>
    </rPh>
    <rPh sb="3" eb="4">
      <t>ア</t>
    </rPh>
    <rPh sb="4" eb="5">
      <t>ヒラ</t>
    </rPh>
    <phoneticPr fontId="12"/>
  </si>
  <si>
    <t>米田　宗義</t>
    <rPh sb="0" eb="2">
      <t>ヨネダ</t>
    </rPh>
    <rPh sb="3" eb="5">
      <t>ムネヨシ</t>
    </rPh>
    <phoneticPr fontId="58"/>
  </si>
  <si>
    <t>わさき　ひろし</t>
  </si>
  <si>
    <t>和崎　宏</t>
  </si>
  <si>
    <t>わしみ　ひでとし</t>
  </si>
  <si>
    <t>鷲見　英利</t>
  </si>
  <si>
    <t>渡辺　健次</t>
  </si>
  <si>
    <t>わたなべ　けんじ</t>
  </si>
  <si>
    <t xml:space="preserve">広島大学大学院人間社会科学研究科　教授
</t>
  </si>
  <si>
    <t>わたなべ　ともあき</t>
  </si>
  <si>
    <t>渡辺　智暁</t>
  </si>
  <si>
    <t>内閣官房IT総合戦略室　オープンデータ伝道師
NPO法人コモンスフィア　理事長</t>
  </si>
  <si>
    <t>わたなべ　ともゆき</t>
  </si>
  <si>
    <t>渡邊　智之</t>
  </si>
  <si>
    <t>わだ　まさあき</t>
  </si>
  <si>
    <t>和田　雅昭</t>
    <rPh sb="0" eb="2">
      <t>ワダ</t>
    </rPh>
    <rPh sb="3" eb="5">
      <t>マサアキ</t>
    </rPh>
    <phoneticPr fontId="9"/>
  </si>
  <si>
    <t>代表者名</t>
  </si>
  <si>
    <t>連絡先電話番号</t>
  </si>
  <si>
    <t>担当者氏名</t>
  </si>
  <si>
    <t>連絡先E-mail</t>
  </si>
  <si>
    <t>連絡先部署</t>
  </si>
  <si>
    <t>令和３年度　地域情報化アドバイザー制度に応募いただきありがとうございます。</t>
    <rPh sb="0" eb="2">
      <t>レイワ</t>
    </rPh>
    <rPh sb="3" eb="5">
      <t>ネンド</t>
    </rPh>
    <rPh sb="4" eb="5">
      <t>ド</t>
    </rPh>
    <rPh sb="17" eb="19">
      <t>セイド</t>
    </rPh>
    <rPh sb="20" eb="22">
      <t>オウボ</t>
    </rPh>
    <phoneticPr fontId="7"/>
  </si>
  <si>
    <t>複数人派遣の希望</t>
  </si>
  <si>
    <t>４－７．</t>
    <phoneticPr fontId="7"/>
  </si>
  <si>
    <t>４－６．講演のテーマを具体的に記載してください</t>
    <rPh sb="4" eb="6">
      <t>コウエン</t>
    </rPh>
    <phoneticPr fontId="7"/>
  </si>
  <si>
    <t>災害時の住民ニーズや生活再建に関わる法制度研修、災害時の個人情報利活用などの研修や講演が特に専門としている分野になります。</t>
  </si>
  <si>
    <t>その他についてですが、
未来予測、未来のくらし創造・可視化、生活者のためのテクノロジー活用、
5G時代の生活変化、テクノロジートレンド及びマーケティング及びコミュニケーション等</t>
  </si>
  <si>
    <t>一般社団法人シェアリングエコノミー協会 常任理事（事務局長兼務）
内閣官房IT総合戦略室シェアリングエコノミー伝道師</t>
  </si>
  <si>
    <t>東京大学 大学院情報理工学系研究科　准教授
標準的なバス情報フォーマット広め隊　</t>
  </si>
  <si>
    <t>東京弘和法律事務所　弁護士・博士（法学）・AFP・防災士
岩手大学地域防災研究センター　客員教授</t>
  </si>
  <si>
    <t xml:space="preserve">株式会社フォルテ代表取締役　
</t>
  </si>
  <si>
    <t xml:space="preserve">国立大学法人福井大学医学部　病態制御医学講座 救急医学 特命助教
</t>
  </si>
  <si>
    <t>内閣官房IT総合戦略室　オープンデータ伝道師
筑波大学システム情報系社会工学域　教授</t>
  </si>
  <si>
    <t>富士通株式会社　エクゼクティブディレクター
第5世代モバイル推進フォーラム（5GMF）　地域利用推進委員会　委員長代理</t>
  </si>
  <si>
    <t xml:space="preserve">北海道総合政策部次世代社会戦略局DX推進課　係長
</t>
  </si>
  <si>
    <t>一般社団法人OpenIDファウンデーションジャパン　代表理事
東京都 デジタルサービスフェロー　認定NPO法人 フローレンス 理事</t>
  </si>
  <si>
    <t xml:space="preserve">株式会社INFORICH 取締役社長CEO
</t>
  </si>
  <si>
    <t xml:space="preserve">ユニリーバ・ジャパン・ホールディングス株式会社 　取締役 人事総務本部長
</t>
  </si>
  <si>
    <t>東京大学空間情報科学研究センター　　教授
生産技術研究所デジタルスマートシティイニシアティブ社会連携研究部門　特任教授</t>
  </si>
  <si>
    <t>株式会社日本コンサルタントグループ　地域情報化支援室長
東京都八王子市　非常勤特別職デジタル推進専門官</t>
  </si>
  <si>
    <t>芦屋市役所　企画部マネジメント推進課　主査
Code for Kobe　</t>
  </si>
  <si>
    <t xml:space="preserve">東京大学大学院情報学環・学際情報学府/生産技術研究所　准教授
</t>
  </si>
  <si>
    <t>株式会社情報通信総合研究所　特別研究員
合同会社未来教育デザイン　代表社員</t>
  </si>
  <si>
    <t>鳴門教育大学大学院学校教育研究科　教授・遠隔教育プログラム推進室長
首相官邸（内閣官房）　教育再生実行会議デジタル化タスクフォース委員</t>
  </si>
  <si>
    <t xml:space="preserve">早稲田大学大学院アジア太平洋研究科教授
</t>
  </si>
  <si>
    <t>元 佐賀県　最高情報統括監(CIO)
キャリアシフト株式会社　代表取締役</t>
  </si>
  <si>
    <t>株式会社電通　ソリューションクリエーションセンター　未来インサイト部　情報通信業界コンサルタント
未来予測支援ラボ　</t>
  </si>
  <si>
    <t>2021データ</t>
  </si>
  <si>
    <t>東　富彦</t>
    <rPh sb="0" eb="1">
      <t>アズマ</t>
    </rPh>
    <rPh sb="2" eb="4">
      <t>トミヒコ</t>
    </rPh>
    <phoneticPr fontId="14"/>
  </si>
  <si>
    <t>家中　賢作</t>
    <rPh sb="0" eb="2">
      <t>イエナカ</t>
    </rPh>
    <rPh sb="3" eb="5">
      <t>ケンサク</t>
    </rPh>
    <phoneticPr fontId="11"/>
  </si>
  <si>
    <t>石井　重成</t>
    <rPh sb="0" eb="2">
      <t>イシイ</t>
    </rPh>
    <rPh sb="3" eb="4">
      <t>ジュウ</t>
    </rPh>
    <phoneticPr fontId="11"/>
  </si>
  <si>
    <t>石塚　清香</t>
    <rPh sb="0" eb="2">
      <t>イシヅカ</t>
    </rPh>
    <rPh sb="3" eb="4">
      <t>キヨ</t>
    </rPh>
    <rPh sb="4" eb="5">
      <t>カオ</t>
    </rPh>
    <phoneticPr fontId="11"/>
  </si>
  <si>
    <t>石塚　敏之</t>
    <rPh sb="0" eb="2">
      <t>イシヅカ</t>
    </rPh>
    <rPh sb="3" eb="5">
      <t>トシユキ</t>
    </rPh>
    <phoneticPr fontId="11"/>
  </si>
  <si>
    <t>2020データ(連絡有)</t>
    <rPh sb="8" eb="11">
      <t>レンラクアリ</t>
    </rPh>
    <phoneticPr fontId="17"/>
  </si>
  <si>
    <t>市川　博之</t>
    <rPh sb="0" eb="2">
      <t>イチカワ</t>
    </rPh>
    <rPh sb="3" eb="5">
      <t>ヒロユキ</t>
    </rPh>
    <phoneticPr fontId="11"/>
  </si>
  <si>
    <t>市瀬　英夫</t>
    <rPh sb="0" eb="2">
      <t>イチノセ</t>
    </rPh>
    <rPh sb="3" eb="5">
      <t>ヒデオ</t>
    </rPh>
    <phoneticPr fontId="13"/>
  </si>
  <si>
    <t>一橋　基</t>
    <rPh sb="0" eb="2">
      <t>ヒトツバシ</t>
    </rPh>
    <rPh sb="3" eb="4">
      <t>モト</t>
    </rPh>
    <phoneticPr fontId="11"/>
  </si>
  <si>
    <t>市原　敬</t>
    <rPh sb="0" eb="2">
      <t>イチハラ</t>
    </rPh>
    <rPh sb="3" eb="4">
      <t>ウヤマ</t>
    </rPh>
    <phoneticPr fontId="11"/>
  </si>
  <si>
    <t>井上　英幸</t>
    <rPh sb="0" eb="2">
      <t>イノウエ</t>
    </rPh>
    <rPh sb="3" eb="5">
      <t>ヒデユキ</t>
    </rPh>
    <phoneticPr fontId="13"/>
  </si>
  <si>
    <t>浦田　真由</t>
    <rPh sb="0" eb="2">
      <t>ウラタ</t>
    </rPh>
    <rPh sb="3" eb="5">
      <t>マユ</t>
    </rPh>
    <phoneticPr fontId="14"/>
  </si>
  <si>
    <t>円城寺　雄介</t>
    <rPh sb="0" eb="3">
      <t>エンジョウジ</t>
    </rPh>
    <rPh sb="4" eb="6">
      <t>ユウスケ</t>
    </rPh>
    <phoneticPr fontId="13"/>
  </si>
  <si>
    <t>大島　正美</t>
    <rPh sb="0" eb="2">
      <t>オオシマ</t>
    </rPh>
    <rPh sb="3" eb="5">
      <t>マサミ</t>
    </rPh>
    <phoneticPr fontId="11"/>
  </si>
  <si>
    <t>大高　利夫</t>
    <rPh sb="0" eb="2">
      <t>オオタカ</t>
    </rPh>
    <rPh sb="3" eb="5">
      <t>トシオ</t>
    </rPh>
    <phoneticPr fontId="15"/>
  </si>
  <si>
    <t>大辻　雄介</t>
    <rPh sb="0" eb="2">
      <t>オオツジ</t>
    </rPh>
    <rPh sb="3" eb="5">
      <t>ユウスケ</t>
    </rPh>
    <phoneticPr fontId="11"/>
  </si>
  <si>
    <t>大山　水帆</t>
    <rPh sb="0" eb="2">
      <t>オオヤマ</t>
    </rPh>
    <rPh sb="3" eb="4">
      <t>ミズ</t>
    </rPh>
    <rPh sb="4" eb="5">
      <t>ホ</t>
    </rPh>
    <phoneticPr fontId="13"/>
  </si>
  <si>
    <t>岡田　亮介</t>
    <rPh sb="0" eb="2">
      <t>オカダ</t>
    </rPh>
    <rPh sb="3" eb="5">
      <t>リョウスケ</t>
    </rPh>
    <phoneticPr fontId="11"/>
  </si>
  <si>
    <t>岡村　久和</t>
    <rPh sb="0" eb="2">
      <t>オカムラ</t>
    </rPh>
    <rPh sb="3" eb="5">
      <t>ヒサカズ</t>
    </rPh>
    <phoneticPr fontId="13"/>
  </si>
  <si>
    <t>小野　桂二</t>
    <rPh sb="0" eb="2">
      <t>オノ</t>
    </rPh>
    <rPh sb="3" eb="5">
      <t>ケイジ</t>
    </rPh>
    <phoneticPr fontId="13"/>
  </si>
  <si>
    <t>役職のみ変更</t>
    <rPh sb="0" eb="2">
      <t>ヤクショク</t>
    </rPh>
    <rPh sb="4" eb="6">
      <t>ヘンコウ</t>
    </rPh>
    <phoneticPr fontId="17"/>
  </si>
  <si>
    <t>加藤　遼</t>
    <rPh sb="0" eb="2">
      <t>カトウ</t>
    </rPh>
    <rPh sb="3" eb="4">
      <t>リョウ</t>
    </rPh>
    <phoneticPr fontId="11"/>
  </si>
  <si>
    <t>金子　春雄</t>
    <rPh sb="0" eb="2">
      <t>カネコ</t>
    </rPh>
    <rPh sb="3" eb="5">
      <t>ハルオ</t>
    </rPh>
    <phoneticPr fontId="13"/>
  </si>
  <si>
    <t>新任</t>
    <rPh sb="0" eb="2">
      <t>シンニン</t>
    </rPh>
    <phoneticPr fontId="14"/>
  </si>
  <si>
    <t>黄瀬　信之</t>
    <rPh sb="0" eb="2">
      <t>キセ</t>
    </rPh>
    <rPh sb="3" eb="5">
      <t>ノブユキ</t>
    </rPh>
    <phoneticPr fontId="11"/>
  </si>
  <si>
    <t>木下　克己</t>
    <rPh sb="0" eb="2">
      <t>キノシタ</t>
    </rPh>
    <rPh sb="3" eb="5">
      <t>カツミ</t>
    </rPh>
    <phoneticPr fontId="11"/>
  </si>
  <si>
    <t>甲田　恵子</t>
    <rPh sb="0" eb="2">
      <t>コウタ</t>
    </rPh>
    <rPh sb="3" eb="5">
      <t>ケイコ</t>
    </rPh>
    <phoneticPr fontId="11"/>
  </si>
  <si>
    <t>木暮　祐一</t>
    <rPh sb="0" eb="2">
      <t>コグレ</t>
    </rPh>
    <rPh sb="3" eb="5">
      <t>ユウイチ</t>
    </rPh>
    <phoneticPr fontId="11"/>
  </si>
  <si>
    <t>2020データ(役職２削除)</t>
    <rPh sb="8" eb="10">
      <t>ヤクショク</t>
    </rPh>
    <rPh sb="11" eb="13">
      <t>サクジョ</t>
    </rPh>
    <phoneticPr fontId="17"/>
  </si>
  <si>
    <t>小林　隆</t>
    <rPh sb="0" eb="2">
      <t>コバヤシ</t>
    </rPh>
    <rPh sb="3" eb="4">
      <t>タカシ</t>
    </rPh>
    <phoneticPr fontId="11"/>
  </si>
  <si>
    <t>小林　忠男</t>
    <rPh sb="0" eb="2">
      <t>コバヤシ</t>
    </rPh>
    <rPh sb="3" eb="5">
      <t>タダオ</t>
    </rPh>
    <phoneticPr fontId="13"/>
  </si>
  <si>
    <t>佐藤　拓也</t>
    <rPh sb="0" eb="2">
      <t>サトウ</t>
    </rPh>
    <rPh sb="3" eb="5">
      <t>タクヤ</t>
    </rPh>
    <phoneticPr fontId="11"/>
  </si>
  <si>
    <t>下山　紗代子</t>
    <rPh sb="0" eb="2">
      <t>シモヤマ</t>
    </rPh>
    <rPh sb="3" eb="4">
      <t>サ</t>
    </rPh>
    <rPh sb="4" eb="5">
      <t>ダイ</t>
    </rPh>
    <rPh sb="5" eb="6">
      <t>コ</t>
    </rPh>
    <phoneticPr fontId="11"/>
  </si>
  <si>
    <t>庄司　昌彦</t>
    <rPh sb="0" eb="2">
      <t>ショウジ</t>
    </rPh>
    <rPh sb="3" eb="5">
      <t>マサヒコ</t>
    </rPh>
    <phoneticPr fontId="13"/>
  </si>
  <si>
    <t>荘司　洋三</t>
    <rPh sb="0" eb="2">
      <t>ショウジ</t>
    </rPh>
    <rPh sb="3" eb="5">
      <t>ヨウゾウ</t>
    </rPh>
    <phoneticPr fontId="11"/>
  </si>
  <si>
    <t>白井　芳明</t>
    <rPh sb="0" eb="2">
      <t>シライ</t>
    </rPh>
    <rPh sb="3" eb="5">
      <t>ヨシアキ</t>
    </rPh>
    <phoneticPr fontId="13"/>
  </si>
  <si>
    <t>新庄　大輔</t>
    <rPh sb="0" eb="2">
      <t>シンジョウ</t>
    </rPh>
    <rPh sb="3" eb="5">
      <t>ダイスケ</t>
    </rPh>
    <phoneticPr fontId="11"/>
  </si>
  <si>
    <t>関　治之</t>
    <rPh sb="0" eb="1">
      <t>セキ</t>
    </rPh>
    <rPh sb="2" eb="3">
      <t>チ</t>
    </rPh>
    <rPh sb="3" eb="4">
      <t>ユキ</t>
    </rPh>
    <phoneticPr fontId="13"/>
  </si>
  <si>
    <t>瀬戸　寿一</t>
    <rPh sb="0" eb="2">
      <t>セト</t>
    </rPh>
    <rPh sb="3" eb="4">
      <t>ジュ</t>
    </rPh>
    <rPh sb="4" eb="5">
      <t>イチ</t>
    </rPh>
    <phoneticPr fontId="11"/>
  </si>
  <si>
    <t>4/19更新</t>
    <rPh sb="4" eb="6">
      <t>コウシン</t>
    </rPh>
    <phoneticPr fontId="17"/>
  </si>
  <si>
    <t>武田　かおり</t>
    <rPh sb="0" eb="2">
      <t>タケダ</t>
    </rPh>
    <phoneticPr fontId="13"/>
  </si>
  <si>
    <t>田中　淳一</t>
    <rPh sb="0" eb="2">
      <t>タナカ</t>
    </rPh>
    <rPh sb="3" eb="5">
      <t>ジュンイチ</t>
    </rPh>
    <phoneticPr fontId="14"/>
  </si>
  <si>
    <t>田村　吾郎</t>
    <rPh sb="0" eb="2">
      <t>タムラ</t>
    </rPh>
    <rPh sb="3" eb="5">
      <t>ゴロウ</t>
    </rPh>
    <phoneticPr fontId="11"/>
  </si>
  <si>
    <t>千葉　大右</t>
    <rPh sb="0" eb="2">
      <t>チバ</t>
    </rPh>
    <rPh sb="3" eb="4">
      <t>オオ</t>
    </rPh>
    <rPh sb="4" eb="5">
      <t>ミギ</t>
    </rPh>
    <phoneticPr fontId="11"/>
  </si>
  <si>
    <t>中尾　彰宏</t>
    <rPh sb="0" eb="2">
      <t>ナカオ</t>
    </rPh>
    <phoneticPr fontId="7"/>
  </si>
  <si>
    <t>中窪　悟</t>
    <rPh sb="0" eb="2">
      <t>ナカクボ</t>
    </rPh>
    <rPh sb="3" eb="4">
      <t>サト</t>
    </rPh>
    <phoneticPr fontId="11"/>
  </si>
  <si>
    <t>西村　成弘</t>
    <rPh sb="0" eb="2">
      <t>ニシムラ</t>
    </rPh>
    <rPh sb="3" eb="4">
      <t>ナ</t>
    </rPh>
    <rPh sb="4" eb="5">
      <t>ヒロ</t>
    </rPh>
    <phoneticPr fontId="11"/>
  </si>
  <si>
    <t>野田　哲夫</t>
    <rPh sb="0" eb="2">
      <t>ノダ</t>
    </rPh>
    <rPh sb="3" eb="5">
      <t>テツオ</t>
    </rPh>
    <phoneticPr fontId="15"/>
  </si>
  <si>
    <t>長谷川　陽子</t>
    <rPh sb="0" eb="3">
      <t>ハセガワ</t>
    </rPh>
    <rPh sb="4" eb="6">
      <t>ヨウコ</t>
    </rPh>
    <phoneticPr fontId="11"/>
  </si>
  <si>
    <t>畑井　克彦</t>
    <rPh sb="0" eb="2">
      <t>ハタイ</t>
    </rPh>
    <rPh sb="3" eb="5">
      <t>カツヒコ</t>
    </rPh>
    <phoneticPr fontId="7"/>
  </si>
  <si>
    <t>2020データ(連絡有)</t>
    <rPh sb="8" eb="10">
      <t>レンラク</t>
    </rPh>
    <rPh sb="10" eb="11">
      <t>アリ</t>
    </rPh>
    <phoneticPr fontId="17"/>
  </si>
  <si>
    <t>早瀬　公夫</t>
    <rPh sb="0" eb="2">
      <t>ハヤセ</t>
    </rPh>
    <rPh sb="3" eb="5">
      <t>キミオ</t>
    </rPh>
    <phoneticPr fontId="15"/>
  </si>
  <si>
    <t>原田　智</t>
    <rPh sb="3" eb="4">
      <t>トモ</t>
    </rPh>
    <phoneticPr fontId="7"/>
  </si>
  <si>
    <t>廣川　聡美</t>
    <rPh sb="0" eb="2">
      <t>ヒロカワ</t>
    </rPh>
    <rPh sb="3" eb="5">
      <t>サトミ</t>
    </rPh>
    <phoneticPr fontId="15"/>
  </si>
  <si>
    <t>古屋　弘</t>
    <rPh sb="0" eb="2">
      <t>フルヤ</t>
    </rPh>
    <rPh sb="3" eb="4">
      <t>ヒロシ</t>
    </rPh>
    <phoneticPr fontId="7"/>
  </si>
  <si>
    <t>不破　泰</t>
    <rPh sb="0" eb="2">
      <t>フワ</t>
    </rPh>
    <rPh sb="3" eb="4">
      <t>タイ</t>
    </rPh>
    <phoneticPr fontId="15"/>
  </si>
  <si>
    <t>干川　剛史</t>
    <rPh sb="0" eb="2">
      <t>ホシカワ</t>
    </rPh>
    <rPh sb="3" eb="4">
      <t>タケシ</t>
    </rPh>
    <rPh sb="4" eb="5">
      <t>シ</t>
    </rPh>
    <phoneticPr fontId="8"/>
  </si>
  <si>
    <t>2020＆2021データ</t>
  </si>
  <si>
    <t>細川　哲星</t>
    <rPh sb="0" eb="2">
      <t>ホソカワ</t>
    </rPh>
    <rPh sb="3" eb="4">
      <t>テツ</t>
    </rPh>
    <rPh sb="4" eb="5">
      <t>ホシ</t>
    </rPh>
    <phoneticPr fontId="11"/>
  </si>
  <si>
    <t>米田　剛</t>
    <rPh sb="0" eb="2">
      <t>マイタ</t>
    </rPh>
    <rPh sb="3" eb="4">
      <t>ゴウ</t>
    </rPh>
    <phoneticPr fontId="15"/>
  </si>
  <si>
    <t>前田　みゆき</t>
    <rPh sb="0" eb="2">
      <t>マエダ</t>
    </rPh>
    <phoneticPr fontId="11"/>
  </si>
  <si>
    <t>松浦　龍基</t>
    <rPh sb="0" eb="2">
      <t>マツウラ</t>
    </rPh>
    <rPh sb="3" eb="4">
      <t>リュウ</t>
    </rPh>
    <rPh sb="4" eb="5">
      <t>モトイ</t>
    </rPh>
    <phoneticPr fontId="7"/>
  </si>
  <si>
    <t>松田　俊司</t>
    <rPh sb="0" eb="2">
      <t>マツダ</t>
    </rPh>
    <rPh sb="3" eb="4">
      <t>シュン</t>
    </rPh>
    <rPh sb="4" eb="5">
      <t>シ</t>
    </rPh>
    <phoneticPr fontId="11"/>
  </si>
  <si>
    <t>三木　浩平</t>
    <rPh sb="0" eb="2">
      <t>ミキ</t>
    </rPh>
    <rPh sb="3" eb="5">
      <t>コウヘイ</t>
    </rPh>
    <phoneticPr fontId="11"/>
  </si>
  <si>
    <t>三木　信夫</t>
    <rPh sb="0" eb="2">
      <t>ミキ</t>
    </rPh>
    <rPh sb="3" eb="5">
      <t>ノブオ</t>
    </rPh>
    <phoneticPr fontId="7"/>
  </si>
  <si>
    <t>2020データ(一部修正)</t>
    <rPh sb="8" eb="10">
      <t>イチブ</t>
    </rPh>
    <rPh sb="10" eb="12">
      <t>シュウセイ</t>
    </rPh>
    <phoneticPr fontId="17"/>
  </si>
  <si>
    <t>宮﨑　昌美</t>
    <rPh sb="0" eb="2">
      <t>ミヤザキ</t>
    </rPh>
    <rPh sb="3" eb="5">
      <t>マサミ</t>
    </rPh>
    <phoneticPr fontId="11"/>
  </si>
  <si>
    <t>望月　昌樹</t>
    <rPh sb="0" eb="2">
      <t>モチヅキ</t>
    </rPh>
    <rPh sb="3" eb="5">
      <t>マサキ</t>
    </rPh>
    <phoneticPr fontId="8"/>
  </si>
  <si>
    <t>森本　浩之</t>
    <rPh sb="0" eb="2">
      <t>モリモト</t>
    </rPh>
    <rPh sb="3" eb="5">
      <t>ヒロユキ</t>
    </rPh>
    <phoneticPr fontId="8"/>
  </si>
  <si>
    <t>柳田　公市</t>
    <rPh sb="0" eb="2">
      <t>ヤナギダ</t>
    </rPh>
    <rPh sb="3" eb="4">
      <t>コウ</t>
    </rPh>
    <rPh sb="4" eb="5">
      <t>シ</t>
    </rPh>
    <phoneticPr fontId="7"/>
  </si>
  <si>
    <t>山形　巧哉</t>
    <rPh sb="0" eb="2">
      <t>ヤマガタ</t>
    </rPh>
    <rPh sb="3" eb="5">
      <t>タクヤ</t>
    </rPh>
    <phoneticPr fontId="11"/>
  </si>
  <si>
    <t>山崎　博樹</t>
    <rPh sb="0" eb="2">
      <t>ヤマザキ</t>
    </rPh>
    <rPh sb="3" eb="5">
      <t>ヒロキ</t>
    </rPh>
    <phoneticPr fontId="15"/>
  </si>
  <si>
    <t>山澤　浩幸</t>
    <rPh sb="0" eb="2">
      <t>ヤマサワ</t>
    </rPh>
    <rPh sb="3" eb="4">
      <t>ヒロ</t>
    </rPh>
    <rPh sb="4" eb="5">
      <t>サチ</t>
    </rPh>
    <phoneticPr fontId="11"/>
  </si>
  <si>
    <t>山西　潤一</t>
    <rPh sb="0" eb="2">
      <t>ヤマニシ</t>
    </rPh>
    <rPh sb="3" eb="5">
      <t>ジュンイチ</t>
    </rPh>
    <phoneticPr fontId="11"/>
  </si>
  <si>
    <t>横山　正人</t>
    <rPh sb="0" eb="2">
      <t>ヨコヤマ</t>
    </rPh>
    <rPh sb="3" eb="5">
      <t>マサト</t>
    </rPh>
    <phoneticPr fontId="15"/>
  </si>
  <si>
    <t>吉崎　正弘</t>
    <rPh sb="0" eb="2">
      <t>ヨシザキ</t>
    </rPh>
    <rPh sb="3" eb="5">
      <t>マサヒロ</t>
    </rPh>
    <phoneticPr fontId="15"/>
  </si>
  <si>
    <t>吉田　稔</t>
    <rPh sb="0" eb="2">
      <t>ヨシダ</t>
    </rPh>
    <rPh sb="3" eb="4">
      <t>ミノル</t>
    </rPh>
    <phoneticPr fontId="8"/>
  </si>
  <si>
    <t>吉本　明平</t>
    <rPh sb="0" eb="2">
      <t>ヨシモト</t>
    </rPh>
    <rPh sb="3" eb="4">
      <t>ア</t>
    </rPh>
    <rPh sb="4" eb="5">
      <t>ヒラ</t>
    </rPh>
    <phoneticPr fontId="11"/>
  </si>
  <si>
    <t>米田　宗義</t>
    <rPh sb="0" eb="2">
      <t>ヨネダ</t>
    </rPh>
    <rPh sb="3" eb="5">
      <t>ムネヨシ</t>
    </rPh>
    <phoneticPr fontId="15"/>
  </si>
  <si>
    <t>和﨑　宏</t>
    <rPh sb="0" eb="1">
      <t>ワ</t>
    </rPh>
    <rPh sb="1" eb="2">
      <t>サキ</t>
    </rPh>
    <rPh sb="3" eb="4">
      <t>ヒロシ</t>
    </rPh>
    <phoneticPr fontId="7"/>
  </si>
  <si>
    <t>和田　雅昭</t>
    <rPh sb="0" eb="2">
      <t>ワダ</t>
    </rPh>
    <rPh sb="3" eb="5">
      <t>マサアキ</t>
    </rPh>
    <phoneticPr fontId="8"/>
  </si>
  <si>
    <t>市区町村</t>
  </si>
  <si>
    <t>一部事務組合・広域連合・財産区</t>
    <phoneticPr fontId="7"/>
  </si>
  <si>
    <t>合</t>
    <rPh sb="0" eb="1">
      <t>ア</t>
    </rPh>
    <phoneticPr fontId="7"/>
  </si>
  <si>
    <t xml:space="preserve">内閣官房IT総合戦略室オープンデータ伝道師
ANNAI Inc. 代表取締役副社長　/　Code for Kyoto 代表 / Civictech.tv </t>
  </si>
  <si>
    <t>信州大学 学術研究院 (工学系)　教授
信州大学 先鋭領域融合研究群 社会基盤研究所 AI・ロボティクス部門 部門長</t>
  </si>
  <si>
    <t>富士ソフト企画株式会社　アグリビジネスグループ　部長
特定非営利活動法人 ＩＴ工房ひのき　理事</t>
  </si>
  <si>
    <t>社会保険労務士法人ＮＳＲ　テレワークスタイル推進室　CWO　社会保険労務士	
一般社団法人 日本テレワーク協会 テレワーク相談センター　客員研究員　テレワーク専門コンサルタント</t>
  </si>
  <si>
    <t>マイキープラットフォームアドバイザー
内閣官房　ＩＴ総合戦略室　政府ＣＩＯ補佐官</t>
  </si>
  <si>
    <t xml:space="preserve">内閣官房IT総合戦略室シェアリングエコノミー伝道師
エンジニア起業家特化のシードVCミレイズ PR
</t>
  </si>
  <si>
    <t>環境</t>
    <rPh sb="0" eb="2">
      <t>カンキョウ</t>
    </rPh>
    <phoneticPr fontId="18"/>
  </si>
  <si>
    <t>自治体システム標準化・共通化</t>
  </si>
  <si>
    <t>ネットワークインフラ</t>
  </si>
  <si>
    <t>その他/理由</t>
    <rPh sb="2" eb="3">
      <t>タ</t>
    </rPh>
    <rPh sb="4" eb="6">
      <t>リユウ</t>
    </rPh>
    <phoneticPr fontId="7"/>
  </si>
  <si>
    <t>具体的な内容（その他を選んだ場合）</t>
    <rPh sb="9" eb="10">
      <t>タ</t>
    </rPh>
    <rPh sb="11" eb="12">
      <t>エラ</t>
    </rPh>
    <rPh sb="14" eb="16">
      <t>バアイ</t>
    </rPh>
    <phoneticPr fontId="7"/>
  </si>
  <si>
    <t>団体名</t>
    <rPh sb="0" eb="3">
      <t>ダンタイメイ</t>
    </rPh>
    <phoneticPr fontId="1"/>
  </si>
  <si>
    <t>県名</t>
    <rPh sb="0" eb="1">
      <t>ケン</t>
    </rPh>
    <rPh sb="1" eb="2">
      <t>メイ</t>
    </rPh>
    <phoneticPr fontId="1"/>
  </si>
  <si>
    <t>管区</t>
    <rPh sb="0" eb="2">
      <t>カンク</t>
    </rPh>
    <phoneticPr fontId="1"/>
  </si>
  <si>
    <t>第一希望アドバイザー</t>
    <rPh sb="0" eb="2">
      <t>ダイイチ</t>
    </rPh>
    <rPh sb="2" eb="4">
      <t>キボウ</t>
    </rPh>
    <phoneticPr fontId="1"/>
  </si>
  <si>
    <t>第二希望アドバイザー</t>
    <rPh sb="0" eb="2">
      <t>ダイニ</t>
    </rPh>
    <rPh sb="2" eb="4">
      <t>キボウ</t>
    </rPh>
    <phoneticPr fontId="1"/>
  </si>
  <si>
    <t>第三希望アドバイザー</t>
    <rPh sb="0" eb="2">
      <t>ダイサン</t>
    </rPh>
    <rPh sb="2" eb="4">
      <t>キボウ</t>
    </rPh>
    <phoneticPr fontId="1"/>
  </si>
  <si>
    <t>複数希望</t>
    <rPh sb="0" eb="2">
      <t>フクスウ</t>
    </rPh>
    <rPh sb="2" eb="4">
      <t>キボウ</t>
    </rPh>
    <phoneticPr fontId="31"/>
  </si>
  <si>
    <t>事業名</t>
    <rPh sb="0" eb="2">
      <t>ジギョウ</t>
    </rPh>
    <rPh sb="2" eb="3">
      <t>メイ</t>
    </rPh>
    <phoneticPr fontId="1"/>
  </si>
  <si>
    <t>申請内容</t>
    <rPh sb="0" eb="2">
      <t>シンセイ</t>
    </rPh>
    <rPh sb="2" eb="4">
      <t>ナイヨウ</t>
    </rPh>
    <phoneticPr fontId="1"/>
  </si>
  <si>
    <t>実施予定日①</t>
    <rPh sb="0" eb="2">
      <t>ジッシ</t>
    </rPh>
    <rPh sb="2" eb="5">
      <t>ヨテイビ</t>
    </rPh>
    <phoneticPr fontId="1"/>
  </si>
  <si>
    <t>実施予定日②</t>
    <rPh sb="0" eb="2">
      <t>ジッシ</t>
    </rPh>
    <rPh sb="2" eb="5">
      <t>ヨテイビ</t>
    </rPh>
    <phoneticPr fontId="1"/>
  </si>
  <si>
    <t>実施予定日③</t>
    <rPh sb="0" eb="2">
      <t>ジッシ</t>
    </rPh>
    <rPh sb="2" eb="5">
      <t>ヨテイビ</t>
    </rPh>
    <phoneticPr fontId="1"/>
  </si>
  <si>
    <t>実施予定日④</t>
    <rPh sb="0" eb="2">
      <t>ジッシ</t>
    </rPh>
    <rPh sb="2" eb="5">
      <t>ヨテイビ</t>
    </rPh>
    <phoneticPr fontId="1"/>
  </si>
  <si>
    <t>実施予定日⑤</t>
    <rPh sb="0" eb="2">
      <t>ジッシ</t>
    </rPh>
    <rPh sb="2" eb="5">
      <t>ヨテイビ</t>
    </rPh>
    <phoneticPr fontId="1"/>
  </si>
  <si>
    <t>実施予定日⑥</t>
    <rPh sb="0" eb="2">
      <t>ジッシ</t>
    </rPh>
    <rPh sb="2" eb="5">
      <t>ヨテイビ</t>
    </rPh>
    <phoneticPr fontId="1"/>
  </si>
  <si>
    <t>実施予定日⑦</t>
    <rPh sb="0" eb="2">
      <t>ジッシ</t>
    </rPh>
    <rPh sb="2" eb="5">
      <t>ヨテイビ</t>
    </rPh>
    <phoneticPr fontId="1"/>
  </si>
  <si>
    <t>実施予定日⑧</t>
    <rPh sb="0" eb="2">
      <t>ジッシ</t>
    </rPh>
    <rPh sb="2" eb="5">
      <t>ヨテイビ</t>
    </rPh>
    <phoneticPr fontId="1"/>
  </si>
  <si>
    <t>実施予定日⑨</t>
    <rPh sb="0" eb="2">
      <t>ジッシ</t>
    </rPh>
    <rPh sb="2" eb="5">
      <t>ヨテイビ</t>
    </rPh>
    <phoneticPr fontId="1"/>
  </si>
  <si>
    <t>実施予定日⑩</t>
    <rPh sb="0" eb="2">
      <t>ジッシ</t>
    </rPh>
    <rPh sb="2" eb="5">
      <t>ヨテイビ</t>
    </rPh>
    <phoneticPr fontId="1"/>
  </si>
  <si>
    <t>R2実績</t>
    <rPh sb="2" eb="4">
      <t>ジッセキ</t>
    </rPh>
    <phoneticPr fontId="59"/>
  </si>
  <si>
    <t>R3実績</t>
    <rPh sb="2" eb="4">
      <t>ジッセキ</t>
    </rPh>
    <phoneticPr fontId="31"/>
  </si>
  <si>
    <t>団体種別</t>
    <rPh sb="0" eb="2">
      <t>ダンタイ</t>
    </rPh>
    <rPh sb="2" eb="4">
      <t>シュベツ</t>
    </rPh>
    <phoneticPr fontId="1"/>
  </si>
  <si>
    <t>事前調整</t>
    <rPh sb="0" eb="2">
      <t>ジゼン</t>
    </rPh>
    <rPh sb="2" eb="4">
      <t>チョウセイ</t>
    </rPh>
    <phoneticPr fontId="1"/>
  </si>
  <si>
    <t>人口</t>
    <rPh sb="0" eb="2">
      <t>ジンコウ</t>
    </rPh>
    <phoneticPr fontId="1"/>
  </si>
  <si>
    <t>団体規模分類</t>
    <rPh sb="0" eb="2">
      <t>ダンタイ</t>
    </rPh>
    <rPh sb="2" eb="4">
      <t>キボ</t>
    </rPh>
    <rPh sb="4" eb="6">
      <t>ブンルイ</t>
    </rPh>
    <phoneticPr fontId="1"/>
  </si>
  <si>
    <t>オンライン</t>
    <phoneticPr fontId="31"/>
  </si>
  <si>
    <t>制度利用のきっかけ</t>
    <rPh sb="0" eb="2">
      <t>セイド</t>
    </rPh>
    <rPh sb="2" eb="4">
      <t>リヨウ</t>
    </rPh>
    <phoneticPr fontId="31"/>
  </si>
  <si>
    <t>総務省記入欄</t>
    <rPh sb="0" eb="3">
      <t>ソウムショウ</t>
    </rPh>
    <rPh sb="3" eb="6">
      <t>キニュウラン</t>
    </rPh>
    <phoneticPr fontId="31"/>
  </si>
  <si>
    <t>APPLIC記入欄</t>
    <rPh sb="6" eb="9">
      <t>キニュウラン</t>
    </rPh>
    <phoneticPr fontId="31"/>
  </si>
  <si>
    <t>確認結果</t>
    <rPh sb="0" eb="2">
      <t>カクニン</t>
    </rPh>
    <rPh sb="2" eb="4">
      <t>ケッカ</t>
    </rPh>
    <phoneticPr fontId="31"/>
  </si>
  <si>
    <t>全オンライン</t>
    <rPh sb="0" eb="1">
      <t>ゼン</t>
    </rPh>
    <phoneticPr fontId="7"/>
  </si>
  <si>
    <t>地域情報化アドバイザー制度活用報告書（６日目）</t>
    <rPh sb="11" eb="13">
      <t>セイド</t>
    </rPh>
    <rPh sb="13" eb="15">
      <t>カツヨウ</t>
    </rPh>
    <rPh sb="15" eb="18">
      <t>ホウコクショ</t>
    </rPh>
    <rPh sb="20" eb="21">
      <t>ヒ</t>
    </rPh>
    <rPh sb="21" eb="22">
      <t>メ</t>
    </rPh>
    <phoneticPr fontId="7"/>
  </si>
  <si>
    <t>地域情報化アドバイザー制度活用報告書（７日目）</t>
    <rPh sb="11" eb="13">
      <t>セイド</t>
    </rPh>
    <rPh sb="13" eb="15">
      <t>カツヨウ</t>
    </rPh>
    <rPh sb="15" eb="18">
      <t>ホウコクショ</t>
    </rPh>
    <rPh sb="20" eb="21">
      <t>ヒ</t>
    </rPh>
    <rPh sb="21" eb="22">
      <t>メ</t>
    </rPh>
    <phoneticPr fontId="7"/>
  </si>
  <si>
    <t>地域情報化アドバイザー制度活用報告書（８日目）</t>
    <rPh sb="11" eb="13">
      <t>セイド</t>
    </rPh>
    <rPh sb="13" eb="15">
      <t>カツヨウ</t>
    </rPh>
    <rPh sb="15" eb="18">
      <t>ホウコクショ</t>
    </rPh>
    <rPh sb="20" eb="21">
      <t>ヒ</t>
    </rPh>
    <rPh sb="21" eb="22">
      <t>メ</t>
    </rPh>
    <phoneticPr fontId="7"/>
  </si>
  <si>
    <t>地域情報化アドバイザー制度活用報告書（９日目）</t>
    <rPh sb="11" eb="13">
      <t>セイド</t>
    </rPh>
    <rPh sb="13" eb="15">
      <t>カツヨウ</t>
    </rPh>
    <rPh sb="15" eb="18">
      <t>ホウコクショ</t>
    </rPh>
    <rPh sb="20" eb="21">
      <t>ヒ</t>
    </rPh>
    <rPh sb="21" eb="22">
      <t>メ</t>
    </rPh>
    <phoneticPr fontId="7"/>
  </si>
  <si>
    <t>地域情報化アドバイザー制度活用報告書（１０日目）</t>
    <rPh sb="11" eb="13">
      <t>セイド</t>
    </rPh>
    <rPh sb="13" eb="15">
      <t>カツヨウ</t>
    </rPh>
    <rPh sb="15" eb="18">
      <t>ホウコクショ</t>
    </rPh>
    <rPh sb="21" eb="22">
      <t>ヒ</t>
    </rPh>
    <rPh sb="22" eb="23">
      <t>メ</t>
    </rPh>
    <phoneticPr fontId="7"/>
  </si>
  <si>
    <t>▼:確認中</t>
    <rPh sb="2" eb="5">
      <t>カクニンチュウ</t>
    </rPh>
    <phoneticPr fontId="39"/>
  </si>
  <si>
    <t>▼</t>
  </si>
  <si>
    <t>おおやま　みずほ</t>
    <phoneticPr fontId="39"/>
  </si>
  <si>
    <t>かとう　りょう</t>
    <phoneticPr fontId="39"/>
  </si>
  <si>
    <t>さかもと　せつお</t>
    <phoneticPr fontId="39"/>
  </si>
  <si>
    <t>たかはし　あきこ</t>
    <phoneticPr fontId="39"/>
  </si>
  <si>
    <t>たかはし　としゆき</t>
    <phoneticPr fontId="39"/>
  </si>
  <si>
    <t>たけだ　かおり</t>
    <phoneticPr fontId="39"/>
  </si>
  <si>
    <t>なかがわ　ひとし</t>
    <phoneticPr fontId="39"/>
  </si>
  <si>
    <t>はやせ　きみお</t>
    <phoneticPr fontId="39"/>
  </si>
  <si>
    <t>ほそかわ　てっせい</t>
    <phoneticPr fontId="39"/>
  </si>
  <si>
    <t>よねだ　むねよし</t>
    <phoneticPr fontId="39"/>
  </si>
  <si>
    <t>かわしま　ひろいち</t>
    <phoneticPr fontId="11"/>
  </si>
  <si>
    <t>デロイト トーマツ テレワークセンター株式会社 取締役会長
一般社団法人日本テレワーク協会　副会長</t>
  </si>
  <si>
    <t>特定非営利活動法人　価値創造プラットフォーム　代表理事
一般社団法人シェアリングエコノミー協会　アソシエイトパートナー会員
内閣官房IT総合戦略室シェアリングエコノミー伝道師</t>
  </si>
  <si>
    <t xml:space="preserve">神奈川県総務局デジタル戦略本部室長
CIO補佐官・CDO補佐官
</t>
  </si>
  <si>
    <t>アカデミック・リソース・ガイド株式会社（arg）　代表取締役／プロデューサー
一般社団法人減災ラボ 幹事</t>
  </si>
  <si>
    <t xml:space="preserve">慶應義塾大学総合政策学部　教授
</t>
  </si>
  <si>
    <t>一般社団法人シェアリングエコノミー協会　常任理事　兼 ビジネス開発部長
株式会社スペースマーケット　経営企画兼公共政策ディレクター</t>
  </si>
  <si>
    <t>内閣官房IT総合戦略室　オープンデータ伝道師　
一般社団法人ソーシャルシフトアシスト　代表理事</t>
  </si>
  <si>
    <t>つくば市立義務教育学校　校長
全国ＩＣＴ教育首長協議会　特別顧問</t>
  </si>
  <si>
    <t>国立大学法人　熊本大学　名誉教授
認定NPO法人 阿蘇花野協会 　理事長（地域経済再生システムに取組み中）　</t>
  </si>
  <si>
    <t xml:space="preserve">J-LIS(地方公共団体情報システム機構)被災者支援システム全国サポートセンター長
</t>
  </si>
  <si>
    <t>vol9</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</si>
</sst>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
    <numFmt numFmtId="178" formatCode="0_);[Red]\(0\)"/>
    <numFmt numFmtId="179" formatCode="[$-411]ggge&quot;年&quot;m&quot;月&quot;d&quot;日&quot;;@"/>
    <numFmt numFmtId="180" formatCode="h&quot;時&quot;mm&quot;分&quot;;@"/>
    <numFmt numFmtId="181" formatCode="m&quot;月&quot;d&quot;日&quot;;@"/>
    <numFmt numFmtId="182" formatCode="yyyy&quot;年&quot;m&quot;月&quot;d&quot;日&quot;;@"/>
    <numFmt numFmtId="183" formatCode="[$-F800]dddd\,\ mmmm\ dd\,\ yyyy"/>
    <numFmt numFmtId="184" formatCode="#"/>
    <numFmt numFmtId="185" formatCode="ge\.m\.d;;;"/>
    <numFmt numFmtId="186" formatCode="0&quot;時間&quot;"/>
  </numFmts>
  <fonts count="61"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u/>
      <sz val="10"/>
      <color indexed="12"/>
      <name val="ＭＳ Ｐゴシック"/>
      <family val="3"/>
      <charset val="128"/>
    </font>
    <font>
      <sz val="11"/>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3"/>
      <charset val="128"/>
    </font>
    <font>
      <b/>
      <sz val="9"/>
      <color rgb="FFFF0000"/>
      <name val="ＭＳ Ｐゴシック"/>
      <family val="3"/>
      <charset val="128"/>
    </font>
    <font>
      <sz val="11"/>
      <color theme="1"/>
      <name val="HG丸ｺﾞｼｯｸM-PRO"/>
      <family val="3"/>
      <charset val="128"/>
    </font>
    <font>
      <sz val="11"/>
      <color rgb="FFFF0000"/>
      <name val="HG丸ｺﾞｼｯｸM-PRO"/>
      <family val="3"/>
      <charset val="128"/>
    </font>
    <font>
      <b/>
      <u/>
      <sz val="14"/>
      <color theme="1"/>
      <name val="HG丸ｺﾞｼｯｸM-PRO"/>
      <family val="3"/>
      <charset val="128"/>
    </font>
    <font>
      <b/>
      <sz val="14"/>
      <color rgb="FFFF0000"/>
      <name val="HG丸ｺﾞｼｯｸM-PRO"/>
      <family val="3"/>
      <charset val="128"/>
    </font>
    <font>
      <b/>
      <sz val="16"/>
      <color theme="1"/>
      <name val="HG丸ｺﾞｼｯｸM-PRO"/>
      <family val="3"/>
      <charset val="128"/>
    </font>
    <font>
      <sz val="14"/>
      <color theme="1"/>
      <name val="HG丸ｺﾞｼｯｸM-PRO"/>
      <family val="3"/>
      <charset val="128"/>
    </font>
    <font>
      <b/>
      <sz val="11"/>
      <color rgb="FFFF0000"/>
      <name val="HG丸ｺﾞｼｯｸM-PRO"/>
      <family val="3"/>
      <charset val="128"/>
    </font>
    <font>
      <sz val="11"/>
      <name val="HG丸ｺﾞｼｯｸM-PRO"/>
      <family val="3"/>
      <charset val="128"/>
    </font>
    <font>
      <sz val="12"/>
      <color theme="1"/>
      <name val="ＭＳ Ｐゴシック"/>
      <family val="3"/>
      <charset val="128"/>
    </font>
    <font>
      <sz val="12"/>
      <name val="ＭＳ Ｐゴシック"/>
      <family val="3"/>
      <charset val="128"/>
    </font>
    <font>
      <sz val="18"/>
      <color theme="1"/>
      <name val="ＭＳ Ｐゴシック"/>
      <family val="3"/>
      <charset val="128"/>
    </font>
    <font>
      <sz val="20"/>
      <color theme="1"/>
      <name val="ＭＳ Ｐゴシック"/>
      <family val="3"/>
      <charset val="128"/>
    </font>
    <font>
      <sz val="10"/>
      <name val="ＭＳ Ｐゴシック"/>
      <family val="3"/>
      <charset val="128"/>
    </font>
    <font>
      <sz val="10"/>
      <color theme="1"/>
      <name val="ＭＳ Ｐゴシック"/>
      <family val="3"/>
      <charset val="128"/>
    </font>
    <font>
      <b/>
      <sz val="20"/>
      <color theme="1"/>
      <name val="ＭＳ Ｐゴシック"/>
      <family val="3"/>
      <charset val="128"/>
    </font>
    <font>
      <b/>
      <sz val="14"/>
      <color theme="1"/>
      <name val="ＭＳ Ｐゴシック"/>
      <family val="3"/>
      <charset val="128"/>
    </font>
    <font>
      <b/>
      <sz val="14"/>
      <name val="ＭＳ Ｐゴシック"/>
      <family val="3"/>
      <charset val="128"/>
    </font>
    <font>
      <b/>
      <u/>
      <sz val="11"/>
      <color theme="1"/>
      <name val="HG丸ｺﾞｼｯｸM-PRO"/>
      <family val="3"/>
      <charset val="128"/>
    </font>
    <font>
      <sz val="10"/>
      <color theme="1"/>
      <name val="HG丸ｺﾞｼｯｸM-PRO"/>
      <family val="3"/>
      <charset val="128"/>
    </font>
    <font>
      <sz val="11"/>
      <color theme="1" tint="4.9989318521683403E-2"/>
      <name val="ＭＳ Ｐゴシック"/>
      <family val="3"/>
      <charset val="128"/>
    </font>
    <font>
      <sz val="11"/>
      <color theme="1"/>
      <name val="ＭＳ Ｐゴシック"/>
      <family val="3"/>
      <charset val="128"/>
    </font>
    <font>
      <sz val="6"/>
      <name val="ＭＳ Ｐゴシック"/>
      <family val="3"/>
      <charset val="128"/>
      <scheme val="minor"/>
    </font>
    <font>
      <sz val="10"/>
      <name val="HG丸ｺﾞｼｯｸM-PRO"/>
      <family val="3"/>
      <charset val="128"/>
    </font>
    <font>
      <sz val="10"/>
      <color theme="1"/>
      <name val="ＭＳ Ｐゴシック"/>
      <family val="3"/>
      <charset val="128"/>
      <scheme val="minor"/>
    </font>
    <font>
      <sz val="10"/>
      <name val="ＭＳ Ｐゴシック"/>
      <family val="2"/>
      <scheme val="minor"/>
    </font>
    <font>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theme="1"/>
      <name val="ＭＳ Ｐゴシック"/>
      <family val="2"/>
      <scheme val="minor"/>
    </font>
    <font>
      <b/>
      <sz val="18"/>
      <name val="ＭＳ Ｐゴシック"/>
      <family val="3"/>
      <charset val="128"/>
    </font>
    <font>
      <b/>
      <sz val="12"/>
      <name val="ＭＳ Ｐゴシック"/>
      <family val="3"/>
      <charset val="128"/>
    </font>
    <font>
      <sz val="6"/>
      <color theme="1"/>
      <name val="HG丸ｺﾞｼｯｸM-PRO"/>
      <family val="3"/>
      <charset val="128"/>
    </font>
    <font>
      <sz val="18"/>
      <name val="ＭＳ Ｐゴシック"/>
      <family val="3"/>
      <charset val="128"/>
    </font>
    <font>
      <sz val="18"/>
      <name val="ＭＳ Ｐゴシック"/>
      <family val="3"/>
      <charset val="128"/>
      <scheme val="minor"/>
    </font>
    <font>
      <sz val="26"/>
      <name val="ＭＳ Ｐゴシック"/>
      <family val="3"/>
      <charset val="128"/>
    </font>
    <font>
      <sz val="26"/>
      <color theme="1"/>
      <name val="ＭＳ Ｐゴシック"/>
      <family val="3"/>
      <charset val="128"/>
    </font>
    <font>
      <sz val="14"/>
      <name val="ＭＳ Ｐゴシック"/>
      <family val="3"/>
      <charset val="128"/>
    </font>
    <font>
      <sz val="12"/>
      <color theme="0"/>
      <name val="ＭＳ Ｐゴシック"/>
      <family val="3"/>
      <charset val="128"/>
    </font>
    <font>
      <b/>
      <sz val="18"/>
      <color theme="0"/>
      <name val="ＭＳ Ｐゴシック"/>
      <family val="3"/>
      <charset val="128"/>
    </font>
    <font>
      <sz val="9"/>
      <color theme="0"/>
      <name val="ＭＳ Ｐゴシック"/>
      <family val="3"/>
      <charset val="128"/>
    </font>
    <font>
      <sz val="36"/>
      <name val="ＭＳ Ｐゴシック"/>
      <family val="3"/>
      <charset val="128"/>
    </font>
    <font>
      <sz val="14"/>
      <color theme="1"/>
      <name val="ＭＳ Ｐゴシック"/>
      <family val="3"/>
      <charset val="128"/>
    </font>
    <font>
      <sz val="20"/>
      <color theme="1"/>
      <name val="HG丸ｺﾞｼｯｸM-PRO"/>
      <family val="3"/>
      <charset val="128"/>
    </font>
    <font>
      <b/>
      <sz val="15"/>
      <color theme="3"/>
      <name val="ＭＳ Ｐゴシック"/>
      <family val="2"/>
      <charset val="128"/>
      <scheme val="minor"/>
    </font>
    <font>
      <sz val="9"/>
      <name val="ＭＳ Ｐゴシック"/>
      <family val="3"/>
      <charset val="128"/>
    </font>
    <font>
      <sz val="11"/>
      <name val="ＭＳ Ｐゴシック"/>
      <family val="2"/>
      <scheme val="minor"/>
    </font>
    <font>
      <sz val="12"/>
      <color rgb="FFFF0000"/>
      <name val="ＭＳ Ｐゴシック"/>
      <family val="3"/>
      <charset val="128"/>
    </font>
    <font>
      <sz val="9"/>
      <color rgb="FFFF0000"/>
      <name val="HG丸ｺﾞｼｯｸM-PRO"/>
      <family val="3"/>
      <charset val="128"/>
    </font>
    <font>
      <sz val="18"/>
      <color theme="3"/>
      <name val="ＭＳ Ｐゴシック"/>
      <family val="2"/>
      <charset val="128"/>
      <scheme val="major"/>
    </font>
    <font>
      <sz val="11"/>
      <color rgb="FFFF0000"/>
      <name val="ＭＳ Ｐゴシック"/>
      <family val="3"/>
      <charset val="128"/>
    </font>
  </fonts>
  <fills count="17">
    <fill>
      <patternFill patternType="none"/>
    </fill>
    <fill>
      <patternFill patternType="gray125"/>
    </fill>
    <fill>
      <patternFill patternType="solid">
        <fgColor rgb="FFCCFF99"/>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66"/>
        <bgColor indexed="64"/>
      </patternFill>
    </fill>
    <fill>
      <patternFill patternType="solid">
        <fgColor theme="5" tint="0.79998168889431442"/>
        <bgColor indexed="64"/>
      </patternFill>
    </fill>
    <fill>
      <patternFill patternType="solid">
        <fgColor rgb="FFFFF2CC"/>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s>
  <cellStyleXfs count="16">
    <xf numFmtId="0" fontId="0" fillId="0" borderId="0"/>
    <xf numFmtId="0" fontId="4" fillId="0" borderId="0" applyNumberFormat="0" applyFill="0" applyBorder="0" applyAlignment="0" applyProtection="0"/>
    <xf numFmtId="38" fontId="5" fillId="0" borderId="0" applyFill="0" applyBorder="0" applyAlignment="0" applyProtection="0">
      <alignment vertical="center"/>
    </xf>
    <xf numFmtId="38" fontId="5" fillId="0" borderId="0" applyFill="0" applyBorder="0" applyAlignment="0" applyProtection="0">
      <alignment vertical="center"/>
    </xf>
    <xf numFmtId="0" fontId="5" fillId="0" borderId="0"/>
    <xf numFmtId="0" fontId="5"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6" fillId="0" borderId="0"/>
    <xf numFmtId="0" fontId="39" fillId="0" borderId="0"/>
    <xf numFmtId="0" fontId="39" fillId="0" borderId="0"/>
    <xf numFmtId="0" fontId="6" fillId="0" borderId="0"/>
    <xf numFmtId="0" fontId="3" fillId="0" borderId="0">
      <alignment vertical="center"/>
    </xf>
    <xf numFmtId="0" fontId="2" fillId="0" borderId="0">
      <alignment vertical="center"/>
    </xf>
  </cellStyleXfs>
  <cellXfs count="702">
    <xf numFmtId="0" fontId="0" fillId="0" borderId="0" xfId="0"/>
    <xf numFmtId="0" fontId="8" fillId="0" borderId="0" xfId="0" applyFont="1"/>
    <xf numFmtId="0" fontId="8" fillId="0" borderId="0" xfId="0" applyFont="1" applyAlignment="1">
      <alignment horizontal="center"/>
    </xf>
    <xf numFmtId="0" fontId="10" fillId="0" borderId="0" xfId="0" applyFont="1" applyAlignment="1">
      <alignment vertical="center"/>
    </xf>
    <xf numFmtId="0" fontId="10" fillId="0" borderId="8" xfId="0" applyFont="1" applyBorder="1" applyAlignment="1">
      <alignment horizontal="center" vertical="center"/>
    </xf>
    <xf numFmtId="0" fontId="10" fillId="4" borderId="9" xfId="0" applyFont="1" applyFill="1" applyBorder="1" applyAlignment="1">
      <alignment vertical="center"/>
    </xf>
    <xf numFmtId="0" fontId="10" fillId="0" borderId="0" xfId="0" applyFont="1" applyBorder="1" applyAlignment="1">
      <alignment horizontal="center" vertical="center"/>
    </xf>
    <xf numFmtId="0" fontId="10" fillId="4" borderId="1" xfId="0" applyFont="1" applyFill="1" applyBorder="1" applyAlignment="1">
      <alignment vertical="center"/>
    </xf>
    <xf numFmtId="49" fontId="10" fillId="0" borderId="3" xfId="0" applyNumberFormat="1" applyFont="1" applyFill="1" applyBorder="1" applyAlignment="1" applyProtection="1">
      <alignment horizontal="left" vertical="center" shrinkToFit="1"/>
      <protection locked="0"/>
    </xf>
    <xf numFmtId="49" fontId="10" fillId="0" borderId="3" xfId="0" applyNumberFormat="1" applyFont="1" applyFill="1" applyBorder="1" applyAlignment="1" applyProtection="1">
      <alignment vertical="center" shrinkToFit="1"/>
      <protection locked="0"/>
    </xf>
    <xf numFmtId="0" fontId="10" fillId="0" borderId="0" xfId="0" applyFont="1" applyFill="1" applyBorder="1" applyAlignment="1">
      <alignment horizontal="left" vertical="center"/>
    </xf>
    <xf numFmtId="49" fontId="10" fillId="0" borderId="1" xfId="0" applyNumberFormat="1" applyFont="1" applyBorder="1" applyAlignment="1" applyProtection="1">
      <alignment vertical="center"/>
      <protection locked="0"/>
    </xf>
    <xf numFmtId="49" fontId="10" fillId="0" borderId="2" xfId="0" applyNumberFormat="1" applyFont="1" applyFill="1" applyBorder="1" applyAlignment="1" applyProtection="1">
      <alignment horizontal="left" vertical="center" shrinkToFit="1"/>
      <protection locked="0"/>
    </xf>
    <xf numFmtId="49" fontId="10" fillId="0" borderId="5" xfId="0" applyNumberFormat="1" applyFont="1" applyFill="1" applyBorder="1" applyAlignment="1" applyProtection="1">
      <alignment horizontal="left" vertical="center" shrinkToFit="1"/>
      <protection locked="0"/>
    </xf>
    <xf numFmtId="49" fontId="10" fillId="0" borderId="2" xfId="0" applyNumberFormat="1" applyFont="1" applyFill="1" applyBorder="1" applyAlignment="1" applyProtection="1">
      <alignment vertical="center" shrinkToFit="1"/>
      <protection locked="0"/>
    </xf>
    <xf numFmtId="0" fontId="10" fillId="0" borderId="1" xfId="0" applyFont="1" applyFill="1" applyBorder="1" applyAlignment="1" applyProtection="1">
      <alignment vertical="center"/>
      <protection locked="0"/>
    </xf>
    <xf numFmtId="0" fontId="10" fillId="0" borderId="31" xfId="0" applyFont="1" applyBorder="1" applyAlignment="1">
      <alignment horizontal="center" vertical="center"/>
    </xf>
    <xf numFmtId="49" fontId="10" fillId="0" borderId="32" xfId="0" applyNumberFormat="1" applyFont="1" applyFill="1" applyBorder="1" applyAlignment="1" applyProtection="1">
      <alignment horizontal="left" vertical="center" shrinkToFit="1"/>
      <protection locked="0"/>
    </xf>
    <xf numFmtId="0" fontId="10" fillId="0" borderId="32" xfId="0" applyFont="1" applyFill="1" applyBorder="1" applyAlignment="1" applyProtection="1">
      <alignment vertical="center" shrinkToFit="1"/>
      <protection locked="0"/>
    </xf>
    <xf numFmtId="49" fontId="10" fillId="0" borderId="32" xfId="0" applyNumberFormat="1" applyFont="1" applyFill="1" applyBorder="1" applyAlignment="1" applyProtection="1">
      <alignment vertical="center" shrinkToFit="1"/>
      <protection locked="0"/>
    </xf>
    <xf numFmtId="0" fontId="10" fillId="0" borderId="35" xfId="0" applyFont="1" applyFill="1" applyBorder="1" applyAlignment="1" applyProtection="1">
      <alignment vertical="center" shrinkToFit="1"/>
      <protection locked="0"/>
    </xf>
    <xf numFmtId="0" fontId="10" fillId="0" borderId="38" xfId="0" applyNumberFormat="1" applyFont="1" applyBorder="1" applyAlignment="1">
      <alignment horizontal="center" vertical="center"/>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7" xfId="0" applyBorder="1" applyAlignment="1">
      <alignment vertical="center"/>
    </xf>
    <xf numFmtId="0" fontId="0" fillId="0" borderId="8" xfId="0" applyBorder="1" applyAlignment="1">
      <alignment vertical="center"/>
    </xf>
    <xf numFmtId="0" fontId="21" fillId="0" borderId="8" xfId="0" applyFont="1" applyBorder="1" applyAlignment="1">
      <alignment vertical="center"/>
    </xf>
    <xf numFmtId="0" fontId="23" fillId="0" borderId="8" xfId="0" applyFont="1" applyBorder="1" applyAlignment="1">
      <alignment vertical="center"/>
    </xf>
    <xf numFmtId="0" fontId="22" fillId="0" borderId="8" xfId="0" applyFont="1" applyBorder="1" applyAlignment="1">
      <alignment vertical="center"/>
    </xf>
    <xf numFmtId="0" fontId="22" fillId="0" borderId="17" xfId="0" applyFont="1" applyBorder="1" applyAlignment="1">
      <alignment vertical="center"/>
    </xf>
    <xf numFmtId="0" fontId="23"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22" fillId="0" borderId="25" xfId="0" applyFont="1" applyBorder="1" applyAlignment="1">
      <alignment vertical="center"/>
    </xf>
    <xf numFmtId="0" fontId="25" fillId="0" borderId="0" xfId="0" applyFont="1" applyBorder="1" applyAlignment="1">
      <alignment horizontal="center" vertical="center"/>
    </xf>
    <xf numFmtId="0" fontId="26" fillId="0" borderId="0" xfId="0" applyFont="1" applyBorder="1" applyAlignment="1">
      <alignment vertical="center"/>
    </xf>
    <xf numFmtId="0" fontId="0" fillId="0" borderId="0" xfId="0"/>
    <xf numFmtId="0" fontId="0" fillId="0" borderId="30" xfId="0" applyBorder="1" applyAlignment="1">
      <alignment vertical="center"/>
    </xf>
    <xf numFmtId="0" fontId="0" fillId="0" borderId="31" xfId="0" applyBorder="1" applyAlignment="1">
      <alignment vertical="center"/>
    </xf>
    <xf numFmtId="0" fontId="21" fillId="0" borderId="31" xfId="0" applyFont="1" applyBorder="1" applyAlignment="1">
      <alignment vertical="center"/>
    </xf>
    <xf numFmtId="0" fontId="23" fillId="0" borderId="31" xfId="0" applyFont="1" applyBorder="1" applyAlignment="1">
      <alignment vertical="center"/>
    </xf>
    <xf numFmtId="0" fontId="22" fillId="0" borderId="31" xfId="0" applyFont="1" applyBorder="1" applyAlignment="1">
      <alignment vertical="center"/>
    </xf>
    <xf numFmtId="0" fontId="22" fillId="0" borderId="37" xfId="0" applyFont="1" applyBorder="1" applyAlignment="1">
      <alignment vertical="center"/>
    </xf>
    <xf numFmtId="0" fontId="10" fillId="0" borderId="0" xfId="0" applyFont="1" applyProtection="1"/>
    <xf numFmtId="0" fontId="10" fillId="0" borderId="0" xfId="0" applyFont="1" applyAlignment="1" applyProtection="1">
      <alignment horizontal="center"/>
    </xf>
    <xf numFmtId="0" fontId="10" fillId="0" borderId="0" xfId="0" applyFont="1" applyAlignment="1" applyProtection="1">
      <alignment vertical="center"/>
    </xf>
    <xf numFmtId="0" fontId="27" fillId="0" borderId="8" xfId="0" applyFont="1" applyBorder="1" applyAlignment="1" applyProtection="1">
      <alignment vertical="center"/>
    </xf>
    <xf numFmtId="0" fontId="15" fillId="0" borderId="8" xfId="0" applyFont="1" applyBorder="1" applyAlignment="1" applyProtection="1">
      <alignment vertical="center"/>
    </xf>
    <xf numFmtId="0" fontId="15" fillId="0" borderId="8" xfId="0" applyFont="1" applyBorder="1" applyAlignment="1" applyProtection="1">
      <alignment horizontal="center" vertical="center"/>
    </xf>
    <xf numFmtId="0" fontId="10" fillId="0" borderId="8" xfId="0" applyFont="1" applyBorder="1" applyAlignment="1" applyProtection="1">
      <alignment vertical="center"/>
    </xf>
    <xf numFmtId="0" fontId="10" fillId="4" borderId="9" xfId="0" applyFont="1" applyFill="1" applyBorder="1" applyAlignment="1" applyProtection="1">
      <alignment vertical="center"/>
    </xf>
    <xf numFmtId="0" fontId="10" fillId="4" borderId="1"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11" xfId="0" applyFont="1" applyFill="1" applyBorder="1" applyAlignment="1" applyProtection="1">
      <alignment vertical="center"/>
    </xf>
    <xf numFmtId="0" fontId="10" fillId="4" borderId="10" xfId="0" applyFont="1" applyFill="1" applyBorder="1" applyAlignment="1" applyProtection="1">
      <alignment vertical="center"/>
    </xf>
    <xf numFmtId="0" fontId="10" fillId="4" borderId="12" xfId="0" applyFont="1" applyFill="1" applyBorder="1" applyAlignment="1" applyProtection="1">
      <alignment vertical="center"/>
    </xf>
    <xf numFmtId="0" fontId="17" fillId="0" borderId="8" xfId="0" applyFont="1" applyFill="1" applyBorder="1" applyAlignment="1" applyProtection="1">
      <alignment vertical="center"/>
    </xf>
    <xf numFmtId="0" fontId="17" fillId="4" borderId="1" xfId="0" applyFont="1" applyFill="1" applyBorder="1" applyAlignment="1" applyProtection="1">
      <alignment vertical="center"/>
    </xf>
    <xf numFmtId="0" fontId="10" fillId="4" borderId="19" xfId="0" applyFont="1" applyFill="1" applyBorder="1" applyAlignment="1" applyProtection="1">
      <alignment vertical="center"/>
    </xf>
    <xf numFmtId="0" fontId="10" fillId="4" borderId="20" xfId="0" applyFont="1" applyFill="1" applyBorder="1" applyAlignment="1" applyProtection="1">
      <alignment vertical="center"/>
    </xf>
    <xf numFmtId="0" fontId="10" fillId="4" borderId="15" xfId="0" applyFont="1" applyFill="1" applyBorder="1" applyAlignment="1" applyProtection="1">
      <alignment vertical="center"/>
    </xf>
    <xf numFmtId="0" fontId="10" fillId="4" borderId="8" xfId="0" applyFont="1" applyFill="1" applyBorder="1" applyAlignment="1" applyProtection="1">
      <alignment vertical="center"/>
    </xf>
    <xf numFmtId="0" fontId="10" fillId="4" borderId="16" xfId="0" applyFont="1" applyFill="1" applyBorder="1" applyAlignment="1" applyProtection="1">
      <alignment vertical="center"/>
    </xf>
    <xf numFmtId="0" fontId="10" fillId="4" borderId="40" xfId="0" applyFont="1" applyFill="1" applyBorder="1" applyAlignment="1" applyProtection="1">
      <alignment vertical="center"/>
    </xf>
    <xf numFmtId="0" fontId="16" fillId="0" borderId="0" xfId="0" applyFont="1" applyBorder="1" applyAlignment="1" applyProtection="1">
      <alignment vertical="center"/>
    </xf>
    <xf numFmtId="0" fontId="10" fillId="4" borderId="3"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0" xfId="0" applyFont="1" applyFill="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10" fillId="0" borderId="3" xfId="0" applyFont="1" applyFill="1" applyBorder="1" applyAlignment="1" applyProtection="1">
      <alignment vertical="center" shrinkToFit="1"/>
    </xf>
    <xf numFmtId="0" fontId="10" fillId="0" borderId="0" xfId="0" applyFont="1" applyFill="1" applyBorder="1" applyAlignment="1" applyProtection="1">
      <alignment horizontal="left" vertical="center" shrinkToFit="1"/>
    </xf>
    <xf numFmtId="0" fontId="10" fillId="4" borderId="1" xfId="0" applyFont="1" applyFill="1" applyBorder="1" applyAlignment="1" applyProtection="1">
      <alignment horizontal="center" vertical="center"/>
    </xf>
    <xf numFmtId="0" fontId="17" fillId="0" borderId="0" xfId="0" applyFont="1" applyFill="1" applyBorder="1" applyAlignment="1" applyProtection="1">
      <alignment horizontal="left" vertical="center" shrinkToFit="1"/>
    </xf>
    <xf numFmtId="0" fontId="10" fillId="4" borderId="21" xfId="0" applyFont="1" applyFill="1" applyBorder="1" applyAlignment="1" applyProtection="1">
      <alignment vertical="center"/>
    </xf>
    <xf numFmtId="0" fontId="10" fillId="4" borderId="23" xfId="0" applyFont="1" applyFill="1" applyBorder="1" applyAlignment="1" applyProtection="1">
      <alignment vertical="center"/>
    </xf>
    <xf numFmtId="0" fontId="10" fillId="4" borderId="24" xfId="0" applyFont="1" applyFill="1" applyBorder="1" applyAlignment="1" applyProtection="1">
      <alignment vertical="center"/>
    </xf>
    <xf numFmtId="0" fontId="10" fillId="4" borderId="22" xfId="0" applyFont="1" applyFill="1" applyBorder="1" applyAlignment="1" applyProtection="1">
      <alignment vertical="center"/>
    </xf>
    <xf numFmtId="0" fontId="10" fillId="4" borderId="2" xfId="0" applyFont="1" applyFill="1" applyBorder="1" applyAlignment="1" applyProtection="1">
      <alignment vertical="center"/>
    </xf>
    <xf numFmtId="0" fontId="10" fillId="0" borderId="25" xfId="0" applyFont="1" applyBorder="1" applyAlignment="1" applyProtection="1">
      <alignment vertical="center"/>
    </xf>
    <xf numFmtId="180" fontId="10" fillId="0" borderId="4" xfId="0" applyNumberFormat="1" applyFont="1" applyFill="1" applyBorder="1" applyAlignment="1" applyProtection="1">
      <alignment vertical="center"/>
      <protection locked="0"/>
    </xf>
    <xf numFmtId="179" fontId="10" fillId="0" borderId="0" xfId="0" applyNumberFormat="1" applyFont="1" applyBorder="1" applyAlignment="1" applyProtection="1">
      <alignment vertical="center"/>
    </xf>
    <xf numFmtId="0" fontId="28" fillId="4" borderId="2" xfId="0" applyFont="1" applyFill="1" applyBorder="1" applyAlignment="1" applyProtection="1">
      <alignment vertical="center"/>
    </xf>
    <xf numFmtId="179" fontId="10" fillId="4" borderId="2" xfId="0" applyNumberFormat="1" applyFont="1" applyFill="1" applyBorder="1" applyAlignment="1" applyProtection="1">
      <alignment vertical="center"/>
    </xf>
    <xf numFmtId="179" fontId="16" fillId="0" borderId="0" xfId="0" applyNumberFormat="1" applyFont="1" applyBorder="1" applyAlignment="1" applyProtection="1">
      <alignment vertical="center"/>
    </xf>
    <xf numFmtId="179" fontId="10" fillId="0" borderId="25" xfId="0" applyNumberFormat="1" applyFont="1" applyBorder="1" applyAlignment="1" applyProtection="1">
      <alignment vertical="center"/>
    </xf>
    <xf numFmtId="0" fontId="10" fillId="0" borderId="2" xfId="0" applyFont="1" applyFill="1" applyBorder="1" applyAlignment="1" applyProtection="1">
      <alignment vertical="center" shrinkToFit="1"/>
    </xf>
    <xf numFmtId="0" fontId="10" fillId="0" borderId="0" xfId="0" applyFont="1" applyFill="1" applyBorder="1" applyAlignment="1" applyProtection="1">
      <alignment vertical="top" shrinkToFit="1"/>
    </xf>
    <xf numFmtId="180" fontId="10" fillId="0" borderId="1" xfId="0" applyNumberFormat="1" applyFont="1" applyBorder="1" applyAlignment="1" applyProtection="1">
      <alignment vertical="center"/>
      <protection locked="0"/>
    </xf>
    <xf numFmtId="0" fontId="10" fillId="4" borderId="5" xfId="0" applyFont="1" applyFill="1" applyBorder="1" applyAlignment="1" applyProtection="1">
      <alignment vertical="center"/>
    </xf>
    <xf numFmtId="49" fontId="16" fillId="0" borderId="0" xfId="0" applyNumberFormat="1" applyFont="1" applyBorder="1" applyAlignment="1" applyProtection="1">
      <alignment vertical="center"/>
    </xf>
    <xf numFmtId="0" fontId="10" fillId="0" borderId="0" xfId="0" applyFont="1" applyBorder="1" applyAlignment="1" applyProtection="1">
      <alignment horizontal="right" vertical="center"/>
    </xf>
    <xf numFmtId="0" fontId="10" fillId="4" borderId="1" xfId="0" applyFont="1" applyFill="1" applyBorder="1" applyAlignment="1" applyProtection="1">
      <alignment vertical="center" shrinkToFit="1"/>
    </xf>
    <xf numFmtId="0" fontId="10" fillId="4" borderId="4" xfId="0" applyFont="1" applyFill="1" applyBorder="1" applyAlignment="1" applyProtection="1">
      <alignment vertical="center"/>
    </xf>
    <xf numFmtId="176" fontId="10" fillId="0" borderId="1" xfId="0" applyNumberFormat="1" applyFont="1" applyFill="1" applyBorder="1" applyAlignment="1" applyProtection="1">
      <alignment horizontal="right" vertical="center" shrinkToFit="1"/>
      <protection locked="0"/>
    </xf>
    <xf numFmtId="0" fontId="15" fillId="0" borderId="31" xfId="0" applyFont="1" applyBorder="1" applyAlignment="1" applyProtection="1">
      <alignment vertical="center"/>
      <protection locked="0"/>
    </xf>
    <xf numFmtId="0" fontId="15" fillId="0" borderId="31" xfId="0" applyFont="1" applyBorder="1" applyAlignment="1" applyProtection="1">
      <alignment horizontal="center" vertical="center"/>
    </xf>
    <xf numFmtId="0" fontId="10" fillId="0" borderId="31" xfId="0" applyFont="1" applyBorder="1" applyAlignment="1" applyProtection="1">
      <alignment vertical="center"/>
    </xf>
    <xf numFmtId="0" fontId="10" fillId="0" borderId="32" xfId="0" applyFont="1" applyFill="1" applyBorder="1" applyAlignment="1" applyProtection="1">
      <alignment vertical="center" shrinkToFit="1"/>
    </xf>
    <xf numFmtId="49" fontId="10" fillId="0" borderId="32" xfId="0" applyNumberFormat="1" applyFont="1" applyFill="1" applyBorder="1" applyAlignment="1" applyProtection="1">
      <alignment vertical="center" shrinkToFit="1"/>
    </xf>
    <xf numFmtId="0" fontId="10" fillId="0" borderId="31" xfId="0" applyFont="1" applyFill="1" applyBorder="1" applyAlignment="1" applyProtection="1">
      <alignment horizontal="left" vertical="center" shrinkToFit="1"/>
    </xf>
    <xf numFmtId="0" fontId="10" fillId="0" borderId="31" xfId="0" applyFont="1" applyFill="1" applyBorder="1" applyAlignment="1" applyProtection="1">
      <alignment vertical="top" shrinkToFit="1"/>
    </xf>
    <xf numFmtId="178" fontId="10" fillId="0" borderId="1" xfId="0" applyNumberFormat="1" applyFont="1" applyFill="1" applyBorder="1" applyAlignment="1" applyProtection="1">
      <alignment vertical="center"/>
    </xf>
    <xf numFmtId="0" fontId="10" fillId="4" borderId="32" xfId="0" applyFont="1" applyFill="1" applyBorder="1" applyAlignment="1" applyProtection="1">
      <alignment horizontal="left" vertical="center" shrinkToFit="1"/>
    </xf>
    <xf numFmtId="0" fontId="10" fillId="4" borderId="32" xfId="0" applyFont="1" applyFill="1" applyBorder="1" applyAlignment="1" applyProtection="1">
      <alignment vertical="center"/>
    </xf>
    <xf numFmtId="0" fontId="16" fillId="0" borderId="31" xfId="0" applyFont="1" applyBorder="1" applyAlignment="1" applyProtection="1">
      <alignment vertical="center"/>
    </xf>
    <xf numFmtId="0" fontId="10" fillId="0" borderId="37" xfId="0" applyFont="1" applyBorder="1" applyAlignment="1" applyProtection="1">
      <alignment vertical="center"/>
    </xf>
    <xf numFmtId="0" fontId="10" fillId="0" borderId="0" xfId="0" applyFont="1" applyAlignment="1" applyProtection="1">
      <alignment horizontal="center" vertical="center"/>
    </xf>
    <xf numFmtId="0" fontId="10" fillId="0" borderId="44" xfId="0" applyFont="1" applyBorder="1" applyAlignment="1" applyProtection="1">
      <alignment horizontal="center" vertical="center"/>
    </xf>
    <xf numFmtId="49" fontId="10" fillId="0" borderId="0" xfId="0" applyNumberFormat="1" applyFont="1" applyAlignment="1" applyProtection="1">
      <alignment vertical="center"/>
    </xf>
    <xf numFmtId="0" fontId="8" fillId="0" borderId="0" xfId="0" applyFont="1" applyAlignment="1"/>
    <xf numFmtId="0" fontId="8" fillId="0" borderId="0" xfId="0" applyFont="1" applyAlignment="1">
      <alignment vertical="center"/>
    </xf>
    <xf numFmtId="0" fontId="8" fillId="3" borderId="1" xfId="0" applyFont="1" applyFill="1" applyBorder="1" applyAlignment="1">
      <alignment horizontal="center" vertical="center"/>
    </xf>
    <xf numFmtId="0" fontId="8" fillId="0" borderId="1" xfId="0" applyFont="1" applyBorder="1" applyAlignment="1">
      <alignment vertical="center"/>
    </xf>
    <xf numFmtId="0" fontId="8" fillId="3" borderId="1" xfId="0" applyFont="1" applyFill="1" applyBorder="1" applyAlignment="1" applyProtection="1">
      <alignment horizontal="center" vertical="center" wrapText="1"/>
    </xf>
    <xf numFmtId="179" fontId="8" fillId="0" borderId="1" xfId="0" applyNumberFormat="1" applyFont="1" applyBorder="1" applyAlignment="1">
      <alignment vertical="center"/>
    </xf>
    <xf numFmtId="0" fontId="8" fillId="3" borderId="1" xfId="0" applyFont="1" applyFill="1" applyBorder="1" applyAlignment="1" applyProtection="1">
      <alignment horizontal="center" vertical="top" textRotation="255"/>
    </xf>
    <xf numFmtId="0" fontId="8" fillId="0" borderId="1" xfId="0" applyFont="1" applyBorder="1" applyAlignment="1">
      <alignment horizontal="center" vertical="center"/>
    </xf>
    <xf numFmtId="0" fontId="8" fillId="3" borderId="1" xfId="0" applyFont="1" applyFill="1" applyBorder="1" applyAlignment="1" applyProtection="1">
      <alignment horizontal="center" vertical="center"/>
    </xf>
    <xf numFmtId="176" fontId="8" fillId="0" borderId="1" xfId="0" applyNumberFormat="1" applyFont="1" applyBorder="1" applyAlignment="1">
      <alignment vertical="center"/>
    </xf>
    <xf numFmtId="0" fontId="8" fillId="3" borderId="1" xfId="0" applyFont="1" applyFill="1" applyBorder="1" applyAlignment="1" applyProtection="1">
      <alignment vertical="top" textRotation="255"/>
    </xf>
    <xf numFmtId="180" fontId="8" fillId="0" borderId="4" xfId="0" applyNumberFormat="1" applyFont="1" applyFill="1" applyBorder="1" applyAlignment="1" applyProtection="1">
      <alignment vertical="center"/>
      <protection locked="0"/>
    </xf>
    <xf numFmtId="0" fontId="0" fillId="0" borderId="0" xfId="6" applyFont="1" applyAlignment="1">
      <alignment horizontal="center" vertical="center"/>
    </xf>
    <xf numFmtId="0" fontId="0" fillId="0" borderId="0" xfId="6" applyFont="1" applyAlignment="1">
      <alignment horizontal="left" vertical="center"/>
    </xf>
    <xf numFmtId="0" fontId="0" fillId="0" borderId="0" xfId="6" applyFont="1">
      <alignment vertical="center"/>
    </xf>
    <xf numFmtId="0" fontId="5" fillId="9" borderId="0" xfId="6" applyFill="1" applyBorder="1" applyAlignment="1">
      <alignment horizontal="center" vertical="center"/>
    </xf>
    <xf numFmtId="0" fontId="5" fillId="0" borderId="0" xfId="6" applyFill="1" applyBorder="1" applyAlignment="1">
      <alignment horizontal="center" vertical="center"/>
    </xf>
    <xf numFmtId="0" fontId="5" fillId="10" borderId="0" xfId="6" applyFill="1" applyBorder="1" applyAlignment="1">
      <alignment horizontal="left" vertical="center"/>
    </xf>
    <xf numFmtId="0" fontId="5" fillId="0" borderId="0" xfId="6" applyBorder="1" applyAlignment="1">
      <alignment horizontal="left" vertical="center"/>
    </xf>
    <xf numFmtId="0" fontId="5" fillId="0" borderId="0" xfId="6" applyBorder="1" applyAlignment="1">
      <alignment vertical="center"/>
    </xf>
    <xf numFmtId="0" fontId="5" fillId="0" borderId="0" xfId="6" applyBorder="1" applyAlignment="1">
      <alignment horizontal="left" vertical="center" wrapText="1"/>
    </xf>
    <xf numFmtId="0" fontId="5" fillId="10" borderId="0" xfId="6" applyFill="1" applyBorder="1" applyAlignment="1">
      <alignment horizontal="center" vertical="center"/>
    </xf>
    <xf numFmtId="0" fontId="0" fillId="0" borderId="0" xfId="0" applyFont="1" applyBorder="1" applyAlignment="1">
      <alignment horizontal="center" vertical="center"/>
    </xf>
    <xf numFmtId="20" fontId="11" fillId="0" borderId="31" xfId="0" applyNumberFormat="1" applyFont="1" applyBorder="1" applyAlignment="1">
      <alignment vertical="center"/>
    </xf>
    <xf numFmtId="20" fontId="11" fillId="0" borderId="0" xfId="0" applyNumberFormat="1" applyFont="1" applyBorder="1" applyAlignment="1">
      <alignment vertical="center"/>
    </xf>
    <xf numFmtId="0" fontId="5" fillId="10" borderId="0" xfId="6" applyFill="1" applyBorder="1">
      <alignment vertical="center"/>
    </xf>
    <xf numFmtId="0" fontId="5" fillId="0" borderId="0" xfId="6" applyBorder="1">
      <alignment vertical="center"/>
    </xf>
    <xf numFmtId="49" fontId="5" fillId="11" borderId="0" xfId="6" applyNumberFormat="1" applyFont="1" applyFill="1" applyBorder="1" applyAlignment="1">
      <alignment horizontal="center" vertical="center" wrapText="1"/>
    </xf>
    <xf numFmtId="49" fontId="29" fillId="10" borderId="0" xfId="10" applyNumberFormat="1" applyFont="1" applyFill="1" applyBorder="1" applyAlignment="1">
      <alignment vertical="center"/>
    </xf>
    <xf numFmtId="49" fontId="5" fillId="0" borderId="0" xfId="6" applyNumberFormat="1" applyBorder="1">
      <alignment vertical="center"/>
    </xf>
    <xf numFmtId="49" fontId="5" fillId="11" borderId="0" xfId="6" applyNumberFormat="1" applyFill="1" applyBorder="1" applyAlignment="1">
      <alignment horizontal="center" vertical="center"/>
    </xf>
    <xf numFmtId="0" fontId="29" fillId="10" borderId="0" xfId="10" applyNumberFormat="1" applyFont="1" applyFill="1" applyBorder="1" applyAlignment="1">
      <alignment vertical="center"/>
    </xf>
    <xf numFmtId="0" fontId="5" fillId="0" borderId="0" xfId="0" applyFont="1" applyBorder="1" applyAlignment="1">
      <alignment horizontal="left" vertical="center"/>
    </xf>
    <xf numFmtId="0" fontId="5" fillId="0" borderId="0" xfId="6" applyFont="1" applyAlignment="1">
      <alignment horizontal="left" vertical="center"/>
    </xf>
    <xf numFmtId="0" fontId="10" fillId="4" borderId="14" xfId="0" applyFont="1" applyFill="1" applyBorder="1" applyAlignment="1" applyProtection="1">
      <alignment vertical="center"/>
    </xf>
    <xf numFmtId="0" fontId="10" fillId="0" borderId="0" xfId="0" applyFont="1" applyBorder="1" applyAlignment="1">
      <alignment horizontal="center" vertical="center"/>
    </xf>
    <xf numFmtId="0" fontId="5" fillId="0" borderId="0"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horizontal="left" vertical="center"/>
    </xf>
    <xf numFmtId="0" fontId="34" fillId="0" borderId="0" xfId="0" applyFont="1" applyBorder="1" applyAlignment="1">
      <alignment vertical="center"/>
    </xf>
    <xf numFmtId="0" fontId="10" fillId="4" borderId="32" xfId="0" applyFont="1" applyFill="1" applyBorder="1" applyAlignment="1" applyProtection="1">
      <alignment horizontal="left" vertical="center" shrinkToFit="1"/>
    </xf>
    <xf numFmtId="0" fontId="10" fillId="0" borderId="0" xfId="0" applyFont="1" applyBorder="1" applyAlignment="1" applyProtection="1">
      <alignment horizontal="left" vertical="center"/>
    </xf>
    <xf numFmtId="49" fontId="10" fillId="0" borderId="46" xfId="0" applyNumberFormat="1" applyFont="1" applyFill="1" applyBorder="1" applyAlignment="1" applyProtection="1">
      <alignment horizontal="left" vertical="center" shrinkToFit="1"/>
      <protection locked="0"/>
    </xf>
    <xf numFmtId="0" fontId="5" fillId="0" borderId="0" xfId="6" applyFont="1" applyAlignment="1">
      <alignment horizontal="center" vertical="center"/>
    </xf>
    <xf numFmtId="0" fontId="22" fillId="0" borderId="0" xfId="0" applyFont="1" applyBorder="1" applyAlignment="1">
      <alignment horizontal="left" vertical="center"/>
    </xf>
    <xf numFmtId="0" fontId="8" fillId="3" borderId="1" xfId="0" applyFont="1" applyFill="1" applyBorder="1" applyAlignment="1" applyProtection="1">
      <alignment horizontal="center" vertical="top" textRotation="255" wrapText="1"/>
    </xf>
    <xf numFmtId="0" fontId="8" fillId="0" borderId="4" xfId="0" applyFont="1" applyBorder="1" applyAlignment="1">
      <alignment horizontal="center" vertical="center"/>
    </xf>
    <xf numFmtId="0" fontId="10" fillId="0" borderId="0" xfId="0" applyFont="1" applyBorder="1" applyAlignment="1">
      <alignment horizontal="center" vertical="center"/>
    </xf>
    <xf numFmtId="182" fontId="10" fillId="0" borderId="31" xfId="0" applyNumberFormat="1" applyFont="1" applyFill="1" applyBorder="1" applyAlignment="1" applyProtection="1">
      <alignment horizontal="right" vertical="center" shrinkToFit="1"/>
      <protection locked="0"/>
    </xf>
    <xf numFmtId="183" fontId="10" fillId="0" borderId="4" xfId="0" applyNumberFormat="1" applyFont="1" applyFill="1" applyBorder="1" applyAlignment="1" applyProtection="1">
      <alignment vertical="center"/>
      <protection locked="0"/>
    </xf>
    <xf numFmtId="183" fontId="10" fillId="0" borderId="31" xfId="0" applyNumberFormat="1" applyFont="1" applyFill="1" applyBorder="1" applyAlignment="1" applyProtection="1">
      <alignment horizontal="right" vertical="center"/>
      <protection locked="0"/>
    </xf>
    <xf numFmtId="0" fontId="0" fillId="0" borderId="1" xfId="0" applyBorder="1"/>
    <xf numFmtId="0" fontId="44" fillId="0" borderId="1" xfId="0" applyFont="1" applyBorder="1" applyAlignment="1">
      <alignment vertical="center" wrapText="1"/>
    </xf>
    <xf numFmtId="0" fontId="55" fillId="0" borderId="0" xfId="0" applyFont="1" applyBorder="1" applyAlignment="1">
      <alignment vertical="center"/>
    </xf>
    <xf numFmtId="0" fontId="5" fillId="0" borderId="1" xfId="0" applyFont="1" applyBorder="1"/>
    <xf numFmtId="184" fontId="0" fillId="0" borderId="0" xfId="0" applyNumberFormat="1"/>
    <xf numFmtId="184" fontId="0" fillId="12" borderId="0" xfId="0" applyNumberFormat="1" applyFill="1"/>
    <xf numFmtId="185" fontId="0" fillId="12" borderId="0" xfId="0" applyNumberFormat="1" applyFill="1"/>
    <xf numFmtId="0" fontId="43" fillId="10" borderId="0" xfId="4" applyFont="1" applyFill="1"/>
    <xf numFmtId="177" fontId="36" fillId="0" borderId="4" xfId="0" applyNumberFormat="1" applyFont="1" applyBorder="1" applyAlignment="1">
      <alignment horizontal="center" vertical="center"/>
    </xf>
    <xf numFmtId="0" fontId="35" fillId="0" borderId="1" xfId="0" applyFont="1" applyBorder="1" applyAlignment="1">
      <alignment horizontal="center" vertical="center" wrapText="1"/>
    </xf>
    <xf numFmtId="177" fontId="36" fillId="0" borderId="4" xfId="0" applyNumberFormat="1" applyFont="1" applyBorder="1" applyAlignment="1">
      <alignment vertical="center"/>
    </xf>
    <xf numFmtId="0" fontId="37" fillId="0" borderId="20" xfId="0" applyFont="1" applyBorder="1" applyAlignment="1">
      <alignment vertical="top" wrapText="1" shrinkToFit="1"/>
    </xf>
    <xf numFmtId="0" fontId="45" fillId="0" borderId="9" xfId="0" applyFont="1" applyBorder="1" applyAlignment="1">
      <alignment horizontal="center" vertical="center"/>
    </xf>
    <xf numFmtId="0" fontId="46" fillId="0" borderId="4" xfId="0" applyFont="1" applyBorder="1" applyAlignment="1">
      <alignment horizontal="center" vertical="center"/>
    </xf>
    <xf numFmtId="0" fontId="46" fillId="0" borderId="1" xfId="0" applyFont="1" applyBorder="1" applyAlignment="1">
      <alignment horizontal="center" vertical="center"/>
    </xf>
    <xf numFmtId="0" fontId="52" fillId="0" borderId="43" xfId="0" applyFont="1" applyBorder="1" applyAlignment="1">
      <alignment horizontal="left" vertical="top" wrapText="1"/>
    </xf>
    <xf numFmtId="0" fontId="20" fillId="0" borderId="0" xfId="0" applyFont="1" applyAlignment="1">
      <alignment vertical="center"/>
    </xf>
    <xf numFmtId="0" fontId="44" fillId="0" borderId="1" xfId="0" applyFont="1" applyBorder="1" applyAlignment="1">
      <alignment vertical="center"/>
    </xf>
    <xf numFmtId="177" fontId="36" fillId="0" borderId="1" xfId="0" applyNumberFormat="1" applyFont="1" applyBorder="1" applyAlignment="1">
      <alignment vertical="center"/>
    </xf>
    <xf numFmtId="0" fontId="44" fillId="0" borderId="0" xfId="0" applyFont="1" applyAlignment="1">
      <alignment horizontal="left" vertical="center" wrapText="1" readingOrder="1"/>
    </xf>
    <xf numFmtId="0" fontId="37" fillId="0" borderId="3" xfId="0" applyFont="1" applyBorder="1" applyAlignment="1">
      <alignment vertical="top" wrapText="1" shrinkToFit="1"/>
    </xf>
    <xf numFmtId="0" fontId="19" fillId="0" borderId="4" xfId="0" applyFont="1" applyBorder="1" applyAlignment="1">
      <alignment horizontal="left" vertical="center" wrapText="1" readingOrder="1"/>
    </xf>
    <xf numFmtId="0" fontId="37" fillId="0" borderId="3" xfId="0" applyFont="1" applyBorder="1" applyAlignment="1">
      <alignment horizontal="left" vertical="top" wrapText="1" readingOrder="1"/>
    </xf>
    <xf numFmtId="0" fontId="19" fillId="0" borderId="1" xfId="0" applyFont="1" applyBorder="1" applyAlignment="1">
      <alignment horizontal="left" vertical="center" wrapText="1" readingOrder="1"/>
    </xf>
    <xf numFmtId="0" fontId="44" fillId="0" borderId="1" xfId="0" applyFont="1" applyBorder="1" applyAlignment="1">
      <alignment horizontal="left" vertical="center" wrapText="1" readingOrder="1"/>
    </xf>
    <xf numFmtId="0" fontId="37" fillId="0" borderId="3" xfId="0" applyFont="1" applyBorder="1" applyAlignment="1">
      <alignment horizontal="justify" vertical="top" wrapText="1"/>
    </xf>
    <xf numFmtId="177" fontId="36" fillId="0" borderId="4" xfId="0" applyNumberFormat="1" applyFont="1" applyBorder="1" applyAlignment="1">
      <alignment vertical="center" wrapText="1"/>
    </xf>
    <xf numFmtId="0" fontId="37" fillId="0" borderId="3" xfId="0" applyFont="1" applyBorder="1" applyAlignment="1">
      <alignment vertical="top" wrapText="1"/>
    </xf>
    <xf numFmtId="177" fontId="36" fillId="0" borderId="1" xfId="0" applyNumberFormat="1" applyFont="1" applyBorder="1" applyAlignment="1">
      <alignment vertical="center" wrapText="1"/>
    </xf>
    <xf numFmtId="177" fontId="44" fillId="0" borderId="1" xfId="0" applyNumberFormat="1" applyFont="1" applyBorder="1" applyAlignment="1">
      <alignment vertical="center"/>
    </xf>
    <xf numFmtId="0" fontId="44" fillId="0" borderId="6" xfId="0" applyFont="1" applyBorder="1" applyAlignment="1">
      <alignment horizontal="left" vertical="center" wrapText="1" readingOrder="1"/>
    </xf>
    <xf numFmtId="0" fontId="44" fillId="0" borderId="5" xfId="0" applyFont="1" applyBorder="1" applyAlignment="1">
      <alignment vertical="center"/>
    </xf>
    <xf numFmtId="0" fontId="44" fillId="0" borderId="5" xfId="0" applyFont="1" applyBorder="1" applyAlignment="1">
      <alignment vertical="center" wrapText="1"/>
    </xf>
    <xf numFmtId="0" fontId="44" fillId="0" borderId="5" xfId="0" applyFont="1" applyBorder="1" applyAlignment="1">
      <alignment horizontal="left" vertical="center" wrapText="1" readingOrder="1"/>
    </xf>
    <xf numFmtId="0" fontId="19" fillId="0" borderId="6" xfId="0" applyFont="1" applyBorder="1" applyAlignment="1">
      <alignment horizontal="left" vertical="center" wrapText="1" readingOrder="1"/>
    </xf>
    <xf numFmtId="0" fontId="37" fillId="0" borderId="19" xfId="0" applyFont="1" applyBorder="1" applyAlignment="1">
      <alignment horizontal="left" vertical="top" wrapText="1" readingOrder="1"/>
    </xf>
    <xf numFmtId="0" fontId="37" fillId="0" borderId="1" xfId="0" applyFont="1" applyBorder="1" applyAlignment="1">
      <alignment vertical="top" wrapText="1" shrinkToFit="1"/>
    </xf>
    <xf numFmtId="0" fontId="37" fillId="0" borderId="1" xfId="0" applyFont="1" applyBorder="1" applyAlignment="1">
      <alignment vertical="top" wrapText="1"/>
    </xf>
    <xf numFmtId="0" fontId="44" fillId="0" borderId="2" xfId="0" applyFont="1" applyBorder="1" applyAlignment="1">
      <alignment vertical="center" wrapText="1"/>
    </xf>
    <xf numFmtId="0" fontId="44" fillId="0" borderId="3" xfId="0" applyFont="1" applyBorder="1" applyAlignment="1">
      <alignment vertical="center"/>
    </xf>
    <xf numFmtId="177" fontId="44" fillId="0" borderId="5" xfId="0" applyNumberFormat="1" applyFont="1" applyBorder="1" applyAlignment="1">
      <alignment vertical="center"/>
    </xf>
    <xf numFmtId="0" fontId="37" fillId="0" borderId="3" xfId="0" applyFont="1" applyBorder="1" applyAlignment="1">
      <alignment horizontal="left" vertical="top" readingOrder="1"/>
    </xf>
    <xf numFmtId="0" fontId="37" fillId="0" borderId="1" xfId="0" applyFont="1" applyBorder="1" applyAlignment="1">
      <alignment horizontal="left" vertical="top" wrapText="1" readingOrder="1"/>
    </xf>
    <xf numFmtId="0" fontId="37" fillId="0" borderId="6" xfId="0" applyFont="1" applyBorder="1" applyAlignment="1">
      <alignment vertical="top" wrapText="1" shrinkToFit="1"/>
    </xf>
    <xf numFmtId="0" fontId="37" fillId="0" borderId="6" xfId="0" applyFont="1" applyBorder="1" applyAlignment="1">
      <alignment vertical="top" wrapText="1"/>
    </xf>
    <xf numFmtId="0" fontId="37" fillId="0" borderId="6" xfId="0" applyFont="1" applyBorder="1" applyAlignment="1">
      <alignment horizontal="left" vertical="top" wrapText="1" readingOrder="1"/>
    </xf>
    <xf numFmtId="177" fontId="19" fillId="0" borderId="1" xfId="0" applyNumberFormat="1" applyFont="1" applyBorder="1" applyAlignment="1">
      <alignment horizontal="left" vertical="center"/>
    </xf>
    <xf numFmtId="0" fontId="10" fillId="0" borderId="0" xfId="0" applyFont="1" applyAlignment="1" applyProtection="1">
      <alignment vertical="center"/>
      <protection locked="0"/>
    </xf>
    <xf numFmtId="0" fontId="10" fillId="0" borderId="4" xfId="0" applyFont="1" applyFill="1" applyBorder="1" applyAlignment="1" applyProtection="1">
      <alignment vertical="center"/>
      <protection locked="0"/>
    </xf>
    <xf numFmtId="0" fontId="10" fillId="5" borderId="1" xfId="0" applyFont="1" applyFill="1" applyBorder="1" applyAlignment="1" applyProtection="1">
      <alignment horizontal="center" vertical="center" shrinkToFit="1"/>
      <protection locked="0"/>
    </xf>
    <xf numFmtId="0" fontId="10" fillId="0" borderId="1" xfId="0" applyFont="1" applyBorder="1" applyAlignment="1" applyProtection="1">
      <alignment horizontal="left" vertical="center"/>
      <protection locked="0"/>
    </xf>
    <xf numFmtId="0" fontId="10" fillId="0" borderId="1" xfId="0" applyFont="1" applyFill="1" applyBorder="1" applyAlignment="1" applyProtection="1">
      <alignment vertical="center" shrinkToFit="1"/>
      <protection locked="0"/>
    </xf>
    <xf numFmtId="0" fontId="10" fillId="5" borderId="1" xfId="0" applyFont="1" applyFill="1" applyBorder="1" applyAlignment="1" applyProtection="1">
      <alignment vertical="center" shrinkToFit="1"/>
      <protection locked="0"/>
    </xf>
    <xf numFmtId="0" fontId="10" fillId="0" borderId="0" xfId="0" applyFont="1" applyProtection="1">
      <protection locked="0"/>
    </xf>
    <xf numFmtId="0" fontId="10" fillId="0" borderId="1" xfId="0" applyNumberFormat="1" applyFont="1" applyFill="1" applyBorder="1" applyAlignment="1" applyProtection="1">
      <alignment vertical="center" shrinkToFit="1"/>
      <protection locked="0"/>
    </xf>
    <xf numFmtId="0" fontId="10" fillId="0" borderId="1" xfId="0" applyFont="1" applyFill="1" applyBorder="1" applyAlignment="1" applyProtection="1">
      <alignment horizontal="center" vertical="center" shrinkToFit="1"/>
      <protection locked="0"/>
    </xf>
    <xf numFmtId="0" fontId="10" fillId="0" borderId="6" xfId="0" applyNumberFormat="1" applyFont="1" applyFill="1" applyBorder="1" applyAlignment="1" applyProtection="1">
      <alignment horizontal="left" vertical="center"/>
      <protection locked="0"/>
    </xf>
    <xf numFmtId="0" fontId="8" fillId="0" borderId="0" xfId="0" applyFont="1" applyAlignment="1">
      <alignment horizontal="left" vertical="top"/>
    </xf>
    <xf numFmtId="0" fontId="8" fillId="0" borderId="0" xfId="0" applyFont="1" applyAlignment="1">
      <alignment horizontal="left" vertical="top" shrinkToFit="1"/>
    </xf>
    <xf numFmtId="0" fontId="8" fillId="0" borderId="1" xfId="0" applyFont="1" applyBorder="1" applyAlignment="1">
      <alignment horizontal="left" vertical="top"/>
    </xf>
    <xf numFmtId="181" fontId="8" fillId="0" borderId="1" xfId="0" applyNumberFormat="1" applyFont="1" applyBorder="1" applyAlignment="1">
      <alignment horizontal="left" vertical="top"/>
    </xf>
    <xf numFmtId="0" fontId="8" fillId="0" borderId="1" xfId="0" applyFont="1" applyBorder="1" applyAlignment="1">
      <alignment horizontal="left" vertical="top" shrinkToFit="1"/>
    </xf>
    <xf numFmtId="0" fontId="8" fillId="0" borderId="4" xfId="0" applyFont="1" applyBorder="1" applyAlignment="1">
      <alignment horizontal="left" vertical="top"/>
    </xf>
    <xf numFmtId="0" fontId="8" fillId="0" borderId="0" xfId="0" applyFont="1" applyAlignment="1">
      <alignment horizontal="left" vertical="top" wrapText="1"/>
    </xf>
    <xf numFmtId="0" fontId="8" fillId="0" borderId="1" xfId="0" applyFont="1" applyBorder="1" applyAlignment="1">
      <alignment horizontal="left" vertical="top" wrapText="1"/>
    </xf>
    <xf numFmtId="181" fontId="8" fillId="0" borderId="1" xfId="0" applyNumberFormat="1" applyFont="1" applyBorder="1" applyAlignment="1">
      <alignment horizontal="left" vertical="top" wrapText="1"/>
    </xf>
    <xf numFmtId="0" fontId="8" fillId="0" borderId="1" xfId="0" applyFont="1" applyBorder="1" applyAlignment="1">
      <alignment horizontal="left" vertical="top" wrapText="1" shrinkToFit="1"/>
    </xf>
    <xf numFmtId="0" fontId="8" fillId="0" borderId="4" xfId="0" applyFont="1" applyBorder="1" applyAlignment="1">
      <alignment horizontal="left" vertical="top" wrapText="1"/>
    </xf>
    <xf numFmtId="179" fontId="10" fillId="0" borderId="3" xfId="0" applyNumberFormat="1" applyFont="1" applyFill="1" applyBorder="1" applyAlignment="1" applyProtection="1">
      <alignment horizontal="left" vertical="center" shrinkToFit="1"/>
      <protection locked="0"/>
    </xf>
    <xf numFmtId="0" fontId="10" fillId="0" borderId="1" xfId="0" applyFont="1" applyBorder="1" applyAlignment="1" applyProtection="1">
      <alignment vertical="center"/>
    </xf>
    <xf numFmtId="0" fontId="8" fillId="3" borderId="1" xfId="0" applyFont="1" applyFill="1" applyBorder="1" applyAlignment="1">
      <alignment horizontal="center" vertical="center" wrapText="1"/>
    </xf>
    <xf numFmtId="0" fontId="10" fillId="0" borderId="6"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49" xfId="0" applyFont="1" applyFill="1" applyBorder="1" applyAlignment="1" applyProtection="1">
      <alignment horizontal="center" vertical="center" shrinkToFit="1"/>
      <protection locked="0"/>
    </xf>
    <xf numFmtId="0" fontId="10" fillId="0" borderId="36" xfId="0" applyFont="1" applyFill="1" applyBorder="1" applyAlignment="1" applyProtection="1">
      <alignment horizontal="center" vertical="center" shrinkToFit="1"/>
      <protection locked="0"/>
    </xf>
    <xf numFmtId="0" fontId="12" fillId="0" borderId="8" xfId="0" applyFont="1" applyBorder="1" applyAlignment="1" applyProtection="1">
      <alignment vertical="center"/>
    </xf>
    <xf numFmtId="0" fontId="13" fillId="0" borderId="8" xfId="0" applyFont="1" applyBorder="1" applyAlignment="1" applyProtection="1">
      <alignment horizontal="right" vertical="top"/>
    </xf>
    <xf numFmtId="0" fontId="13" fillId="0" borderId="8" xfId="0" applyFont="1" applyBorder="1" applyAlignment="1" applyProtection="1">
      <alignment horizontal="left" vertical="top"/>
    </xf>
    <xf numFmtId="0" fontId="15" fillId="0" borderId="31"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Fill="1" applyBorder="1" applyAlignment="1" applyProtection="1">
      <alignment horizontal="left" vertical="center"/>
    </xf>
    <xf numFmtId="0" fontId="10" fillId="0" borderId="32" xfId="0" applyFont="1" applyBorder="1" applyAlignment="1" applyProtection="1">
      <alignment vertical="center"/>
    </xf>
    <xf numFmtId="0" fontId="5" fillId="0" borderId="3" xfId="0" applyFont="1" applyBorder="1" applyAlignment="1" applyProtection="1">
      <alignment horizontal="left" vertical="center" shrinkToFit="1"/>
    </xf>
    <xf numFmtId="0" fontId="10" fillId="4" borderId="13" xfId="0" applyFont="1" applyFill="1" applyBorder="1" applyAlignment="1" applyProtection="1">
      <alignment vertical="center"/>
    </xf>
    <xf numFmtId="0" fontId="10" fillId="4" borderId="1" xfId="0" applyFont="1" applyFill="1" applyBorder="1" applyAlignment="1" applyProtection="1">
      <alignment vertical="center" wrapText="1"/>
    </xf>
    <xf numFmtId="179" fontId="10" fillId="4" borderId="1" xfId="0" applyNumberFormat="1" applyFont="1" applyFill="1" applyBorder="1" applyAlignment="1" applyProtection="1">
      <alignment vertical="center"/>
    </xf>
    <xf numFmtId="179" fontId="10" fillId="4" borderId="1" xfId="0" applyNumberFormat="1" applyFont="1" applyFill="1" applyBorder="1" applyAlignment="1" applyProtection="1">
      <alignment horizontal="right" vertical="center"/>
    </xf>
    <xf numFmtId="0" fontId="16" fillId="0" borderId="8" xfId="0" applyFont="1" applyBorder="1" applyAlignment="1" applyProtection="1">
      <alignment vertical="center"/>
    </xf>
    <xf numFmtId="0" fontId="10" fillId="0" borderId="0" xfId="0" applyFont="1" applyBorder="1" applyAlignment="1" applyProtection="1">
      <alignment horizontal="center" vertical="center"/>
    </xf>
    <xf numFmtId="0" fontId="10" fillId="4" borderId="1" xfId="0" applyFont="1" applyFill="1" applyBorder="1" applyAlignment="1" applyProtection="1">
      <alignment horizontal="left" vertical="center"/>
    </xf>
    <xf numFmtId="0" fontId="10" fillId="0" borderId="31" xfId="0" applyFont="1" applyBorder="1" applyAlignment="1" applyProtection="1">
      <alignment horizontal="left" vertical="center"/>
    </xf>
    <xf numFmtId="0" fontId="10" fillId="0" borderId="0" xfId="0" applyNumberFormat="1" applyFont="1" applyAlignment="1" applyProtection="1">
      <alignment horizontal="center" vertical="center"/>
    </xf>
    <xf numFmtId="0" fontId="42" fillId="0" borderId="0" xfId="0" applyFont="1" applyAlignment="1" applyProtection="1">
      <alignment vertical="center"/>
    </xf>
    <xf numFmtId="0" fontId="11" fillId="0" borderId="0" xfId="0" applyNumberFormat="1" applyFont="1" applyBorder="1" applyAlignment="1" applyProtection="1">
      <alignment horizontal="center" vertical="center"/>
    </xf>
    <xf numFmtId="0" fontId="10" fillId="0" borderId="38" xfId="0" applyNumberFormat="1" applyFont="1" applyBorder="1" applyAlignment="1" applyProtection="1">
      <alignment horizontal="center" vertical="center"/>
    </xf>
    <xf numFmtId="0" fontId="53" fillId="0" borderId="8" xfId="0" applyFont="1" applyBorder="1" applyAlignment="1" applyProtection="1">
      <alignment vertical="center"/>
    </xf>
    <xf numFmtId="0" fontId="10" fillId="0" borderId="0" xfId="0" applyNumberFormat="1" applyFont="1" applyBorder="1" applyAlignment="1" applyProtection="1">
      <alignment horizontal="center" vertical="center"/>
    </xf>
    <xf numFmtId="0" fontId="11" fillId="0" borderId="31" xfId="0" applyFont="1" applyBorder="1" applyAlignment="1" applyProtection="1">
      <alignment shrinkToFit="1"/>
    </xf>
    <xf numFmtId="0" fontId="17" fillId="4" borderId="11" xfId="0" applyFont="1" applyFill="1" applyBorder="1" applyAlignment="1" applyProtection="1">
      <alignment vertical="center"/>
    </xf>
    <xf numFmtId="0" fontId="10" fillId="4" borderId="35" xfId="0" applyFont="1" applyFill="1" applyBorder="1" applyAlignment="1" applyProtection="1">
      <alignment horizontal="center" vertical="center"/>
    </xf>
    <xf numFmtId="0" fontId="17" fillId="4" borderId="11" xfId="0" applyFont="1" applyFill="1" applyBorder="1" applyAlignment="1" applyProtection="1">
      <alignment horizontal="right" vertical="center"/>
    </xf>
    <xf numFmtId="178" fontId="10" fillId="0" borderId="35" xfId="0" applyNumberFormat="1" applyFont="1" applyFill="1" applyBorder="1" applyAlignment="1" applyProtection="1">
      <alignment horizontal="center" vertical="center"/>
    </xf>
    <xf numFmtId="178" fontId="10" fillId="0" borderId="0" xfId="0" applyNumberFormat="1" applyFont="1" applyFill="1" applyBorder="1" applyAlignment="1" applyProtection="1">
      <alignment vertical="center"/>
    </xf>
    <xf numFmtId="0" fontId="17" fillId="4" borderId="10" xfId="0" applyFont="1" applyFill="1" applyBorder="1" applyAlignment="1" applyProtection="1">
      <alignment horizontal="right" vertical="center"/>
    </xf>
    <xf numFmtId="0" fontId="17" fillId="4" borderId="12" xfId="0" applyFont="1" applyFill="1" applyBorder="1" applyAlignment="1" applyProtection="1">
      <alignment horizontal="right" vertical="center"/>
    </xf>
    <xf numFmtId="0" fontId="10" fillId="4" borderId="14" xfId="0" applyNumberFormat="1" applyFont="1" applyFill="1" applyBorder="1" applyAlignment="1" applyProtection="1">
      <alignment vertical="center"/>
    </xf>
    <xf numFmtId="0" fontId="10" fillId="4" borderId="5" xfId="0" applyNumberFormat="1" applyFont="1" applyFill="1" applyBorder="1" applyAlignment="1" applyProtection="1">
      <alignment vertical="center"/>
    </xf>
    <xf numFmtId="0" fontId="10" fillId="4" borderId="6" xfId="0" applyNumberFormat="1" applyFont="1" applyFill="1" applyBorder="1" applyAlignment="1" applyProtection="1">
      <alignment horizontal="left" vertical="center"/>
    </xf>
    <xf numFmtId="0" fontId="10" fillId="4" borderId="15" xfId="0" applyNumberFormat="1" applyFont="1" applyFill="1" applyBorder="1" applyAlignment="1" applyProtection="1">
      <alignment vertical="center"/>
    </xf>
    <xf numFmtId="0" fontId="10" fillId="4" borderId="21" xfId="0" applyNumberFormat="1" applyFont="1" applyFill="1" applyBorder="1" applyAlignment="1" applyProtection="1">
      <alignment vertical="center"/>
    </xf>
    <xf numFmtId="0" fontId="10" fillId="4" borderId="8" xfId="0" applyNumberFormat="1" applyFont="1" applyFill="1" applyBorder="1" applyAlignment="1" applyProtection="1">
      <alignment vertical="center"/>
    </xf>
    <xf numFmtId="0" fontId="10" fillId="4" borderId="0" xfId="0" applyNumberFormat="1" applyFont="1" applyFill="1" applyBorder="1" applyAlignment="1" applyProtection="1">
      <alignment vertical="center"/>
    </xf>
    <xf numFmtId="0" fontId="10" fillId="4" borderId="26" xfId="0" applyNumberFormat="1" applyFont="1" applyFill="1" applyBorder="1" applyAlignment="1" applyProtection="1">
      <alignment vertical="center"/>
    </xf>
    <xf numFmtId="0" fontId="10" fillId="4" borderId="34" xfId="0" applyNumberFormat="1" applyFont="1" applyFill="1" applyBorder="1" applyAlignment="1" applyProtection="1">
      <alignment vertical="center"/>
    </xf>
    <xf numFmtId="0" fontId="10" fillId="0" borderId="0" xfId="0" applyNumberFormat="1" applyFont="1" applyAlignment="1" applyProtection="1">
      <alignment horizontal="center"/>
    </xf>
    <xf numFmtId="0" fontId="10" fillId="0" borderId="0" xfId="0" applyFont="1" applyBorder="1" applyAlignment="1">
      <alignment horizontal="center" vertical="center"/>
    </xf>
    <xf numFmtId="179" fontId="10" fillId="0" borderId="3" xfId="0" applyNumberFormat="1" applyFont="1" applyFill="1" applyBorder="1" applyAlignment="1" applyProtection="1">
      <alignment horizontal="left" vertical="center" shrinkToFit="1"/>
      <protection locked="0"/>
    </xf>
    <xf numFmtId="0" fontId="10" fillId="0" borderId="0" xfId="0" applyFont="1" applyBorder="1" applyAlignment="1" applyProtection="1">
      <alignment horizontal="left" vertical="center"/>
    </xf>
    <xf numFmtId="0" fontId="10" fillId="4" borderId="32" xfId="0" applyFont="1" applyFill="1" applyBorder="1" applyAlignment="1" applyProtection="1">
      <alignment horizontal="left" vertical="center" shrinkToFit="1"/>
    </xf>
    <xf numFmtId="177" fontId="19" fillId="0" borderId="0" xfId="0" applyNumberFormat="1" applyFont="1" applyAlignment="1">
      <alignment horizontal="center"/>
    </xf>
    <xf numFmtId="0" fontId="21" fillId="0" borderId="1" xfId="0" applyFont="1" applyBorder="1" applyAlignment="1">
      <alignment horizontal="center" vertical="center"/>
    </xf>
    <xf numFmtId="0" fontId="21" fillId="8" borderId="40" xfId="0" applyFont="1" applyFill="1" applyBorder="1" applyAlignment="1">
      <alignment vertical="center"/>
    </xf>
    <xf numFmtId="0" fontId="21" fillId="8" borderId="0" xfId="0" applyFont="1" applyFill="1" applyAlignment="1">
      <alignment vertical="center"/>
    </xf>
    <xf numFmtId="177" fontId="41" fillId="0" borderId="0" xfId="0" applyNumberFormat="1" applyFont="1"/>
    <xf numFmtId="177" fontId="48" fillId="0" borderId="0" xfId="0" applyNumberFormat="1" applyFont="1" applyAlignment="1">
      <alignment horizontal="center"/>
    </xf>
    <xf numFmtId="0" fontId="49" fillId="0" borderId="0" xfId="0" applyFont="1"/>
    <xf numFmtId="0" fontId="19" fillId="0" borderId="0" xfId="0" applyFont="1" applyAlignment="1">
      <alignment wrapText="1" shrinkToFit="1"/>
    </xf>
    <xf numFmtId="0" fontId="48" fillId="0" borderId="0" xfId="0" applyFont="1" applyAlignment="1">
      <alignment wrapText="1" shrinkToFit="1"/>
    </xf>
    <xf numFmtId="0" fontId="50" fillId="0" borderId="0" xfId="0" applyFont="1"/>
    <xf numFmtId="177" fontId="19" fillId="0" borderId="0" xfId="0" applyNumberFormat="1" applyFont="1" applyAlignment="1">
      <alignment horizontal="center" vertical="center"/>
    </xf>
    <xf numFmtId="0" fontId="40" fillId="0" borderId="0" xfId="0" applyFont="1" applyAlignment="1">
      <alignment vertical="center"/>
    </xf>
    <xf numFmtId="0" fontId="19" fillId="0" borderId="0" xfId="0" applyFont="1" applyAlignment="1">
      <alignment vertical="center" wrapText="1" shrinkToFit="1"/>
    </xf>
    <xf numFmtId="0" fontId="18" fillId="7" borderId="41" xfId="0" applyFont="1" applyFill="1" applyBorder="1" applyAlignment="1">
      <alignment horizontal="left" vertical="center"/>
    </xf>
    <xf numFmtId="0" fontId="18" fillId="7" borderId="42" xfId="0" applyFont="1" applyFill="1" applyBorder="1" applyAlignment="1">
      <alignment horizontal="center" vertical="center" wrapText="1" shrinkToFit="1"/>
    </xf>
    <xf numFmtId="0" fontId="5" fillId="7" borderId="48" xfId="0" applyFont="1" applyFill="1" applyBorder="1" applyAlignment="1">
      <alignment horizontal="left" vertical="center"/>
    </xf>
    <xf numFmtId="0" fontId="5" fillId="7" borderId="42" xfId="0" applyFont="1" applyFill="1" applyBorder="1" applyAlignment="1">
      <alignment horizontal="center" vertical="center" wrapText="1" shrinkToFit="1"/>
    </xf>
    <xf numFmtId="0" fontId="18" fillId="7" borderId="47" xfId="0" applyFont="1" applyFill="1" applyBorder="1" applyAlignment="1">
      <alignment horizontal="center" vertical="center" wrapText="1" shrinkToFit="1"/>
    </xf>
    <xf numFmtId="0" fontId="18" fillId="7" borderId="42" xfId="0" applyFont="1" applyFill="1" applyBorder="1" applyAlignment="1">
      <alignment horizontal="center" vertical="center"/>
    </xf>
    <xf numFmtId="0" fontId="18" fillId="5" borderId="7" xfId="0" applyFont="1" applyFill="1" applyBorder="1" applyAlignment="1">
      <alignment horizontal="center" vertical="center" wrapText="1"/>
    </xf>
    <xf numFmtId="0" fontId="52" fillId="5" borderId="30" xfId="0" applyFont="1" applyFill="1" applyBorder="1" applyAlignment="1">
      <alignment horizontal="center" vertical="center" wrapText="1"/>
    </xf>
    <xf numFmtId="177" fontId="36" fillId="0" borderId="6" xfId="0" applyNumberFormat="1" applyFont="1" applyBorder="1" applyAlignment="1">
      <alignment horizontal="center" vertical="center"/>
    </xf>
    <xf numFmtId="0" fontId="35" fillId="0" borderId="21" xfId="0" applyFont="1" applyBorder="1" applyAlignment="1">
      <alignment horizontal="center" vertical="center" wrapText="1"/>
    </xf>
    <xf numFmtId="0" fontId="44" fillId="0" borderId="6" xfId="0" applyFont="1" applyBorder="1" applyAlignment="1">
      <alignment horizontal="center" vertical="center"/>
    </xf>
    <xf numFmtId="0" fontId="44" fillId="0" borderId="19" xfId="0" applyFont="1" applyBorder="1" applyAlignment="1">
      <alignment horizontal="center" vertical="center" wrapText="1" shrinkToFit="1"/>
    </xf>
    <xf numFmtId="0" fontId="18" fillId="7" borderId="53" xfId="0" applyFont="1" applyFill="1" applyBorder="1" applyAlignment="1">
      <alignment horizontal="center" vertical="center" textRotation="255" wrapText="1" readingOrder="2"/>
    </xf>
    <xf numFmtId="0" fontId="18" fillId="7" borderId="39" xfId="0" applyFont="1" applyFill="1" applyBorder="1" applyAlignment="1">
      <alignment horizontal="center" vertical="center" textRotation="255" wrapText="1" readingOrder="2"/>
    </xf>
    <xf numFmtId="0" fontId="18" fillId="7" borderId="27" xfId="0" applyFont="1" applyFill="1" applyBorder="1" applyAlignment="1">
      <alignment horizontal="center" vertical="center" textRotation="255" wrapText="1" readingOrder="2"/>
    </xf>
    <xf numFmtId="0" fontId="18" fillId="5" borderId="8" xfId="0" applyFont="1" applyFill="1" applyBorder="1" applyAlignment="1">
      <alignment horizontal="center" vertical="center" wrapText="1"/>
    </xf>
    <xf numFmtId="0" fontId="52" fillId="5" borderId="31" xfId="0" applyFont="1" applyFill="1" applyBorder="1" applyAlignment="1">
      <alignment horizontal="center" vertical="center" wrapText="1"/>
    </xf>
    <xf numFmtId="0" fontId="18" fillId="0" borderId="0" xfId="0" applyFont="1" applyAlignment="1">
      <alignment vertical="center"/>
    </xf>
    <xf numFmtId="0" fontId="35" fillId="0" borderId="23" xfId="0" applyFont="1" applyBorder="1" applyAlignment="1">
      <alignment horizontal="center" vertical="center" wrapText="1"/>
    </xf>
    <xf numFmtId="0" fontId="44" fillId="0" borderId="4" xfId="0" applyFont="1" applyBorder="1" applyAlignment="1">
      <alignment horizontal="center" vertical="center"/>
    </xf>
    <xf numFmtId="0" fontId="36" fillId="0" borderId="20" xfId="0" applyFont="1" applyBorder="1" applyAlignment="1">
      <alignment horizontal="center" vertical="center" wrapText="1" shrinkToFit="1"/>
    </xf>
    <xf numFmtId="0" fontId="57" fillId="6" borderId="17" xfId="0" applyFont="1" applyFill="1" applyBorder="1" applyAlignment="1">
      <alignment horizontal="left" vertical="center" wrapText="1" shrinkToFit="1"/>
    </xf>
    <xf numFmtId="0" fontId="57" fillId="6" borderId="25" xfId="0" applyFont="1" applyFill="1" applyBorder="1" applyAlignment="1">
      <alignment horizontal="left" vertical="center" wrapText="1" shrinkToFit="1"/>
    </xf>
    <xf numFmtId="0" fontId="20" fillId="0" borderId="0" xfId="0" applyFont="1" applyAlignment="1">
      <alignment horizontal="right" vertical="center"/>
    </xf>
    <xf numFmtId="0" fontId="35" fillId="0" borderId="4" xfId="0" applyFont="1" applyBorder="1" applyAlignment="1">
      <alignment horizontal="center" vertical="center" wrapText="1"/>
    </xf>
    <xf numFmtId="0" fontId="35" fillId="13" borderId="1" xfId="0" applyFont="1" applyFill="1" applyBorder="1" applyAlignment="1">
      <alignment horizontal="center" vertical="center" wrapText="1"/>
    </xf>
    <xf numFmtId="0" fontId="35" fillId="13" borderId="4" xfId="0" applyFont="1" applyFill="1" applyBorder="1" applyAlignment="1">
      <alignment horizontal="center" vertical="center" wrapText="1"/>
    </xf>
    <xf numFmtId="0" fontId="5" fillId="0" borderId="0" xfId="0" applyFont="1"/>
    <xf numFmtId="0" fontId="6" fillId="0" borderId="0" xfId="0" applyFont="1"/>
    <xf numFmtId="0" fontId="35" fillId="0" borderId="6" xfId="0" applyFont="1" applyBorder="1" applyAlignment="1">
      <alignment horizontal="center" vertical="center" wrapText="1"/>
    </xf>
    <xf numFmtId="0" fontId="18" fillId="0" borderId="0" xfId="0" applyFont="1" applyAlignment="1">
      <alignment wrapText="1" shrinkToFit="1"/>
    </xf>
    <xf numFmtId="0" fontId="47" fillId="0" borderId="0" xfId="0" applyFont="1" applyAlignment="1">
      <alignment horizontal="center"/>
    </xf>
    <xf numFmtId="0" fontId="43" fillId="0" borderId="0" xfId="0" applyFont="1"/>
    <xf numFmtId="0" fontId="10" fillId="0" borderId="38" xfId="0" applyFont="1" applyBorder="1" applyAlignment="1">
      <alignment horizontal="center" vertical="center"/>
    </xf>
    <xf numFmtId="0" fontId="10" fillId="0" borderId="0" xfId="0" applyFont="1" applyAlignment="1" applyProtection="1">
      <alignment horizontal="center" vertical="center"/>
      <protection locked="0"/>
    </xf>
    <xf numFmtId="0" fontId="5" fillId="0" borderId="3" xfId="0" applyFont="1" applyBorder="1" applyAlignment="1">
      <alignment horizontal="left" vertical="center" shrinkToFit="1"/>
    </xf>
    <xf numFmtId="179" fontId="10" fillId="0" borderId="1" xfId="4" applyNumberFormat="1" applyFont="1" applyFill="1" applyBorder="1" applyAlignment="1" applyProtection="1">
      <alignment horizontal="left" vertical="center"/>
      <protection locked="0"/>
    </xf>
    <xf numFmtId="0" fontId="16" fillId="0" borderId="0" xfId="0" applyFont="1" applyAlignment="1">
      <alignment vertical="center"/>
    </xf>
    <xf numFmtId="179" fontId="16" fillId="0" borderId="0" xfId="0" applyNumberFormat="1" applyFont="1" applyAlignment="1">
      <alignment vertical="center"/>
    </xf>
    <xf numFmtId="0" fontId="11" fillId="0" borderId="0" xfId="0" applyFont="1" applyAlignment="1" applyProtection="1">
      <alignment horizontal="center" vertical="center"/>
      <protection locked="0"/>
    </xf>
    <xf numFmtId="0" fontId="10" fillId="0" borderId="0" xfId="0" quotePrefix="1" applyFont="1" applyAlignment="1" applyProtection="1">
      <alignment vertical="center"/>
      <protection locked="0"/>
    </xf>
    <xf numFmtId="183" fontId="10" fillId="0" borderId="1" xfId="0" applyNumberFormat="1" applyFont="1" applyBorder="1" applyAlignment="1" applyProtection="1">
      <alignment vertical="center" shrinkToFit="1"/>
      <protection locked="0"/>
    </xf>
    <xf numFmtId="0" fontId="5" fillId="0" borderId="0" xfId="6" applyAlignment="1">
      <alignment horizontal="left" vertical="center"/>
    </xf>
    <xf numFmtId="0" fontId="5" fillId="0" borderId="0" xfId="6" applyAlignment="1">
      <alignment horizontal="center" vertical="center"/>
    </xf>
    <xf numFmtId="0" fontId="10" fillId="0" borderId="6" xfId="0" applyFont="1" applyFill="1" applyBorder="1" applyAlignment="1" applyProtection="1">
      <alignment vertical="center" shrinkToFit="1"/>
      <protection locked="0"/>
    </xf>
    <xf numFmtId="0" fontId="8" fillId="0" borderId="0" xfId="0" applyFont="1" applyAlignment="1">
      <alignment vertical="top"/>
    </xf>
    <xf numFmtId="0" fontId="9" fillId="2" borderId="1" xfId="0" applyFont="1" applyFill="1" applyBorder="1" applyAlignment="1">
      <alignment vertical="top" textRotation="255"/>
    </xf>
    <xf numFmtId="0" fontId="8" fillId="2" borderId="2" xfId="0" applyFont="1" applyFill="1" applyBorder="1" applyAlignment="1">
      <alignment vertical="top"/>
    </xf>
    <xf numFmtId="0" fontId="8" fillId="2" borderId="1" xfId="0" applyFont="1" applyFill="1" applyBorder="1" applyAlignment="1">
      <alignment vertical="top" textRotation="255"/>
    </xf>
    <xf numFmtId="0" fontId="8" fillId="2" borderId="1" xfId="0" applyFont="1" applyFill="1" applyBorder="1" applyAlignment="1">
      <alignment vertical="top" textRotation="255" wrapText="1"/>
    </xf>
    <xf numFmtId="0" fontId="8" fillId="2" borderId="1" xfId="0" applyFont="1" applyFill="1" applyBorder="1" applyAlignment="1">
      <alignment vertical="top" shrinkToFit="1"/>
    </xf>
    <xf numFmtId="0" fontId="8" fillId="2" borderId="2" xfId="0" applyFont="1" applyFill="1" applyBorder="1" applyAlignment="1">
      <alignment vertical="top" shrinkToFit="1"/>
    </xf>
    <xf numFmtId="0" fontId="8" fillId="2" borderId="1" xfId="0" applyFont="1" applyFill="1" applyBorder="1" applyAlignment="1">
      <alignment vertical="top" textRotation="255" wrapText="1" shrinkToFit="1"/>
    </xf>
    <xf numFmtId="0" fontId="8" fillId="2" borderId="5" xfId="0" applyFont="1" applyFill="1" applyBorder="1" applyAlignment="1">
      <alignment vertical="top" textRotation="255" wrapText="1"/>
    </xf>
    <xf numFmtId="0" fontId="8" fillId="2" borderId="1" xfId="0" applyFont="1" applyFill="1" applyBorder="1" applyAlignment="1">
      <alignment vertical="top" textRotation="255" shrinkToFit="1"/>
    </xf>
    <xf numFmtId="0" fontId="60" fillId="15" borderId="1" xfId="0" applyFont="1" applyFill="1" applyBorder="1" applyAlignment="1">
      <alignment vertical="center"/>
    </xf>
    <xf numFmtId="0" fontId="60" fillId="16" borderId="1" xfId="0" applyFont="1" applyFill="1" applyBorder="1" applyAlignment="1">
      <alignment vertical="center"/>
    </xf>
    <xf numFmtId="186" fontId="60" fillId="12" borderId="1" xfId="0" applyNumberFormat="1" applyFont="1" applyFill="1" applyBorder="1" applyAlignment="1">
      <alignment vertical="center"/>
    </xf>
    <xf numFmtId="0" fontId="60" fillId="12" borderId="1" xfId="0" applyFont="1" applyFill="1" applyBorder="1" applyAlignment="1">
      <alignment vertical="center"/>
    </xf>
    <xf numFmtId="0" fontId="60" fillId="0" borderId="1" xfId="0" applyFont="1" applyBorder="1" applyAlignment="1">
      <alignment horizontal="left" vertical="center" wrapText="1"/>
    </xf>
    <xf numFmtId="0" fontId="60" fillId="0" borderId="1" xfId="0" applyFont="1" applyBorder="1" applyAlignment="1">
      <alignment vertical="center" wrapText="1"/>
    </xf>
    <xf numFmtId="0" fontId="60" fillId="0" borderId="1" xfId="0" applyFont="1" applyBorder="1" applyAlignment="1">
      <alignment horizontal="center" vertical="center"/>
    </xf>
    <xf numFmtId="184" fontId="5" fillId="12" borderId="0" xfId="0" applyNumberFormat="1" applyFont="1" applyFill="1"/>
    <xf numFmtId="0" fontId="10" fillId="0" borderId="0" xfId="4" applyFont="1" applyAlignment="1">
      <alignment horizontal="center" vertical="center"/>
    </xf>
    <xf numFmtId="0" fontId="10" fillId="0" borderId="0" xfId="4" applyFont="1" applyAlignment="1">
      <alignment vertical="center"/>
    </xf>
    <xf numFmtId="0" fontId="27" fillId="0" borderId="8" xfId="4" applyFont="1" applyBorder="1" applyAlignment="1">
      <alignment vertical="center"/>
    </xf>
    <xf numFmtId="0" fontId="10" fillId="0" borderId="0" xfId="4" applyFont="1" applyAlignment="1">
      <alignment horizontal="right" vertical="center"/>
    </xf>
    <xf numFmtId="183" fontId="10" fillId="0" borderId="31" xfId="4" applyNumberFormat="1" applyFont="1" applyBorder="1" applyAlignment="1" applyProtection="1">
      <alignment horizontal="right" vertical="center"/>
      <protection locked="0"/>
    </xf>
    <xf numFmtId="0" fontId="15" fillId="0" borderId="8" xfId="4" applyFont="1" applyBorder="1" applyAlignment="1">
      <alignment vertical="center"/>
    </xf>
    <xf numFmtId="0" fontId="15" fillId="0" borderId="0" xfId="4" applyFont="1" applyAlignment="1">
      <alignment vertical="center"/>
    </xf>
    <xf numFmtId="0" fontId="15" fillId="0" borderId="31" xfId="4" applyFont="1" applyBorder="1" applyAlignment="1" applyProtection="1">
      <alignment vertical="center"/>
      <protection locked="0"/>
    </xf>
    <xf numFmtId="0" fontId="15" fillId="0" borderId="8" xfId="4" applyFont="1" applyBorder="1" applyAlignment="1">
      <alignment horizontal="center" vertical="center"/>
    </xf>
    <xf numFmtId="0" fontId="15" fillId="0" borderId="0" xfId="4" applyFont="1" applyAlignment="1">
      <alignment horizontal="center" vertical="center"/>
    </xf>
    <xf numFmtId="0" fontId="15" fillId="0" borderId="31" xfId="4" applyFont="1" applyBorder="1" applyAlignment="1">
      <alignment horizontal="center" vertical="center"/>
    </xf>
    <xf numFmtId="0" fontId="10" fillId="0" borderId="8" xfId="4" applyFont="1" applyBorder="1" applyAlignment="1">
      <alignment vertical="center"/>
    </xf>
    <xf numFmtId="0" fontId="10" fillId="0" borderId="31" xfId="4" applyFont="1" applyBorder="1" applyAlignment="1">
      <alignment vertical="center"/>
    </xf>
    <xf numFmtId="0" fontId="10" fillId="4" borderId="9" xfId="4" applyFont="1" applyFill="1" applyBorder="1" applyAlignment="1">
      <alignment vertical="center"/>
    </xf>
    <xf numFmtId="0" fontId="10" fillId="4" borderId="1" xfId="4" applyFont="1" applyFill="1" applyBorder="1" applyAlignment="1">
      <alignment vertical="center" shrinkToFit="1"/>
    </xf>
    <xf numFmtId="0" fontId="10" fillId="0" borderId="32" xfId="4" applyFont="1" applyBorder="1" applyAlignment="1">
      <alignment vertical="center" shrinkToFit="1"/>
    </xf>
    <xf numFmtId="0" fontId="10" fillId="0" borderId="38" xfId="4" applyFont="1" applyBorder="1" applyAlignment="1">
      <alignment horizontal="center" vertical="center"/>
    </xf>
    <xf numFmtId="49" fontId="10" fillId="0" borderId="32" xfId="4" applyNumberFormat="1" applyFont="1" applyBorder="1" applyAlignment="1">
      <alignment vertical="center" shrinkToFit="1"/>
    </xf>
    <xf numFmtId="0" fontId="10" fillId="0" borderId="3" xfId="4" applyFont="1" applyBorder="1" applyAlignment="1">
      <alignment vertical="center" shrinkToFit="1"/>
    </xf>
    <xf numFmtId="0" fontId="10" fillId="4" borderId="1" xfId="4" applyFont="1" applyFill="1" applyBorder="1" applyAlignment="1">
      <alignment vertical="center"/>
    </xf>
    <xf numFmtId="0" fontId="10" fillId="0" borderId="2" xfId="4" applyFont="1" applyBorder="1" applyAlignment="1">
      <alignment vertical="center" shrinkToFit="1"/>
    </xf>
    <xf numFmtId="0" fontId="10" fillId="4" borderId="4" xfId="4" applyFont="1" applyFill="1" applyBorder="1" applyAlignment="1">
      <alignment vertical="center"/>
    </xf>
    <xf numFmtId="49" fontId="10" fillId="0" borderId="3" xfId="4" applyNumberFormat="1" applyFont="1" applyBorder="1" applyAlignment="1" applyProtection="1">
      <alignment vertical="center" shrinkToFit="1"/>
      <protection locked="0"/>
    </xf>
    <xf numFmtId="49" fontId="10" fillId="0" borderId="3" xfId="4" applyNumberFormat="1" applyFont="1" applyBorder="1" applyAlignment="1" applyProtection="1">
      <alignment horizontal="left" vertical="center" shrinkToFit="1"/>
      <protection locked="0"/>
    </xf>
    <xf numFmtId="49" fontId="10" fillId="0" borderId="2" xfId="4" applyNumberFormat="1" applyFont="1" applyBorder="1" applyAlignment="1" applyProtection="1">
      <alignment horizontal="left" vertical="center" shrinkToFit="1"/>
      <protection locked="0"/>
    </xf>
    <xf numFmtId="49" fontId="10" fillId="0" borderId="32" xfId="4" applyNumberFormat="1" applyFont="1" applyBorder="1" applyAlignment="1" applyProtection="1">
      <alignment horizontal="left" vertical="center" shrinkToFit="1"/>
      <protection locked="0"/>
    </xf>
    <xf numFmtId="49" fontId="10" fillId="0" borderId="2" xfId="4" applyNumberFormat="1" applyFont="1" applyBorder="1" applyAlignment="1" applyProtection="1">
      <alignment vertical="center" shrinkToFit="1"/>
      <protection locked="0"/>
    </xf>
    <xf numFmtId="49" fontId="10" fillId="0" borderId="32" xfId="4" applyNumberFormat="1" applyFont="1" applyBorder="1" applyAlignment="1" applyProtection="1">
      <alignment vertical="center" shrinkToFit="1"/>
      <protection locked="0"/>
    </xf>
    <xf numFmtId="0" fontId="10" fillId="0" borderId="0" xfId="4" applyFont="1" applyAlignment="1">
      <alignment horizontal="left" vertical="center" shrinkToFit="1"/>
    </xf>
    <xf numFmtId="0" fontId="10" fillId="0" borderId="31" xfId="4" applyFont="1" applyBorder="1" applyAlignment="1">
      <alignment horizontal="left" vertical="center" shrinkToFit="1"/>
    </xf>
    <xf numFmtId="49" fontId="10" fillId="0" borderId="0" xfId="4" applyNumberFormat="1" applyFont="1" applyAlignment="1">
      <alignment vertical="center"/>
    </xf>
    <xf numFmtId="0" fontId="10" fillId="4" borderId="0" xfId="4" applyFont="1" applyFill="1" applyAlignment="1">
      <alignment vertical="center"/>
    </xf>
    <xf numFmtId="0" fontId="10" fillId="0" borderId="0" xfId="4" applyFont="1" applyAlignment="1">
      <alignment vertical="top" shrinkToFit="1"/>
    </xf>
    <xf numFmtId="0" fontId="10" fillId="0" borderId="31" xfId="4" applyFont="1" applyBorder="1" applyAlignment="1">
      <alignment vertical="top" shrinkToFit="1"/>
    </xf>
    <xf numFmtId="0" fontId="10" fillId="0" borderId="0" xfId="4" applyFont="1" applyAlignment="1">
      <alignment horizontal="left" vertical="center"/>
    </xf>
    <xf numFmtId="0" fontId="10" fillId="4" borderId="1" xfId="4" applyFont="1" applyFill="1" applyBorder="1" applyAlignment="1">
      <alignment horizontal="center" vertical="center"/>
    </xf>
    <xf numFmtId="0" fontId="10" fillId="4" borderId="11" xfId="4" applyFont="1" applyFill="1" applyBorder="1" applyAlignment="1">
      <alignment vertical="center"/>
    </xf>
    <xf numFmtId="182" fontId="10" fillId="0" borderId="4" xfId="4" applyNumberFormat="1" applyFont="1" applyBorder="1" applyAlignment="1" applyProtection="1">
      <alignment vertical="center"/>
      <protection locked="0"/>
    </xf>
    <xf numFmtId="180" fontId="10" fillId="0" borderId="4" xfId="4" applyNumberFormat="1" applyFont="1" applyBorder="1" applyAlignment="1" applyProtection="1">
      <alignment vertical="center"/>
      <protection locked="0"/>
    </xf>
    <xf numFmtId="180" fontId="10" fillId="0" borderId="1" xfId="4" applyNumberFormat="1" applyFont="1" applyBorder="1" applyAlignment="1" applyProtection="1">
      <alignment vertical="center"/>
      <protection locked="0"/>
    </xf>
    <xf numFmtId="0" fontId="10" fillId="0" borderId="1" xfId="4" applyFont="1" applyBorder="1" applyAlignment="1" applyProtection="1">
      <alignment vertical="center"/>
      <protection locked="0"/>
    </xf>
    <xf numFmtId="178" fontId="10" fillId="0" borderId="1" xfId="4" applyNumberFormat="1" applyFont="1" applyBorder="1" applyAlignment="1">
      <alignment vertical="center"/>
    </xf>
    <xf numFmtId="0" fontId="10" fillId="0" borderId="35" xfId="4" applyFont="1" applyBorder="1" applyAlignment="1" applyProtection="1">
      <alignment vertical="center" shrinkToFit="1"/>
      <protection locked="0"/>
    </xf>
    <xf numFmtId="0" fontId="10" fillId="4" borderId="10" xfId="4" applyFont="1" applyFill="1" applyBorder="1" applyAlignment="1">
      <alignment vertical="center"/>
    </xf>
    <xf numFmtId="179" fontId="10" fillId="0" borderId="3" xfId="4" applyNumberFormat="1" applyFont="1" applyBorder="1" applyAlignment="1" applyProtection="1">
      <alignment horizontal="left" vertical="center" shrinkToFit="1"/>
      <protection locked="0"/>
    </xf>
    <xf numFmtId="0" fontId="10" fillId="4" borderId="12" xfId="4" applyFont="1" applyFill="1" applyBorder="1" applyAlignment="1">
      <alignment vertical="center"/>
    </xf>
    <xf numFmtId="0" fontId="10" fillId="0" borderId="1" xfId="4" applyFont="1" applyBorder="1" applyAlignment="1" applyProtection="1">
      <alignment vertical="center" shrinkToFit="1"/>
      <protection locked="0"/>
    </xf>
    <xf numFmtId="179" fontId="10" fillId="0" borderId="0" xfId="4" applyNumberFormat="1" applyFont="1" applyAlignment="1">
      <alignment vertical="center"/>
    </xf>
    <xf numFmtId="0" fontId="17" fillId="0" borderId="8" xfId="4" applyFont="1" applyBorder="1" applyAlignment="1">
      <alignment vertical="center"/>
    </xf>
    <xf numFmtId="0" fontId="17" fillId="0" borderId="0" xfId="4" applyFont="1" applyAlignment="1">
      <alignment horizontal="left" vertical="center" shrinkToFit="1"/>
    </xf>
    <xf numFmtId="0" fontId="17" fillId="4" borderId="1" xfId="4" applyFont="1" applyFill="1" applyBorder="1" applyAlignment="1">
      <alignment vertical="center"/>
    </xf>
    <xf numFmtId="0" fontId="10" fillId="0" borderId="31" xfId="4" applyFont="1" applyBorder="1" applyAlignment="1">
      <alignment vertical="center" shrinkToFit="1"/>
    </xf>
    <xf numFmtId="0" fontId="10" fillId="4" borderId="19" xfId="4" applyFont="1" applyFill="1" applyBorder="1" applyAlignment="1">
      <alignment vertical="center"/>
    </xf>
    <xf numFmtId="0" fontId="10" fillId="4" borderId="21" xfId="4" applyFont="1" applyFill="1" applyBorder="1" applyAlignment="1">
      <alignment vertical="center"/>
    </xf>
    <xf numFmtId="0" fontId="28" fillId="4" borderId="2" xfId="4" applyFont="1" applyFill="1" applyBorder="1" applyAlignment="1">
      <alignment vertical="center"/>
    </xf>
    <xf numFmtId="0" fontId="10" fillId="4" borderId="5" xfId="4" applyFont="1" applyFill="1" applyBorder="1" applyAlignment="1">
      <alignment vertical="center"/>
    </xf>
    <xf numFmtId="0" fontId="10" fillId="4" borderId="20" xfId="4" applyFont="1" applyFill="1" applyBorder="1" applyAlignment="1">
      <alignment vertical="center"/>
    </xf>
    <xf numFmtId="0" fontId="10" fillId="4" borderId="23" xfId="4" applyFont="1" applyFill="1" applyBorder="1" applyAlignment="1">
      <alignment vertical="center"/>
    </xf>
    <xf numFmtId="176" fontId="10" fillId="0" borderId="1" xfId="4" applyNumberFormat="1" applyFont="1" applyBorder="1" applyAlignment="1" applyProtection="1">
      <alignment horizontal="right" vertical="center" shrinkToFit="1"/>
      <protection locked="0"/>
    </xf>
    <xf numFmtId="0" fontId="10" fillId="4" borderId="32" xfId="4" applyFont="1" applyFill="1" applyBorder="1" applyAlignment="1">
      <alignment horizontal="left" vertical="center" shrinkToFit="1"/>
    </xf>
    <xf numFmtId="0" fontId="10" fillId="4" borderId="15" xfId="4" applyFont="1" applyFill="1" applyBorder="1" applyAlignment="1">
      <alignment vertical="center"/>
    </xf>
    <xf numFmtId="0" fontId="10" fillId="4" borderId="24" xfId="4" applyFont="1" applyFill="1" applyBorder="1" applyAlignment="1">
      <alignment vertical="center"/>
    </xf>
    <xf numFmtId="179" fontId="10" fillId="4" borderId="2" xfId="4" applyNumberFormat="1" applyFont="1" applyFill="1" applyBorder="1" applyAlignment="1">
      <alignment vertical="center"/>
    </xf>
    <xf numFmtId="0" fontId="10" fillId="4" borderId="2" xfId="4" applyFont="1" applyFill="1" applyBorder="1" applyAlignment="1">
      <alignment vertical="center"/>
    </xf>
    <xf numFmtId="0" fontId="10" fillId="4" borderId="32" xfId="4" applyFont="1" applyFill="1" applyBorder="1" applyAlignment="1">
      <alignment vertical="center"/>
    </xf>
    <xf numFmtId="0" fontId="10" fillId="4" borderId="8" xfId="4" applyFont="1" applyFill="1" applyBorder="1" applyAlignment="1">
      <alignment vertical="center"/>
    </xf>
    <xf numFmtId="0" fontId="10" fillId="4" borderId="22" xfId="4" applyFont="1" applyFill="1" applyBorder="1" applyAlignment="1">
      <alignment vertical="center"/>
    </xf>
    <xf numFmtId="0" fontId="10" fillId="4" borderId="16" xfId="4" applyFont="1" applyFill="1" applyBorder="1" applyAlignment="1">
      <alignment vertical="center"/>
    </xf>
    <xf numFmtId="0" fontId="10" fillId="4" borderId="40" xfId="4" applyFont="1" applyFill="1" applyBorder="1" applyAlignment="1">
      <alignment vertical="center"/>
    </xf>
    <xf numFmtId="0" fontId="10" fillId="0" borderId="44" xfId="4" applyFont="1" applyBorder="1" applyAlignment="1">
      <alignment horizontal="center" vertical="center"/>
    </xf>
    <xf numFmtId="0" fontId="10" fillId="4" borderId="14" xfId="4" applyFont="1" applyFill="1" applyBorder="1" applyAlignment="1">
      <alignment vertical="center"/>
    </xf>
    <xf numFmtId="0" fontId="16" fillId="0" borderId="0" xfId="4" applyFont="1" applyAlignment="1">
      <alignment vertical="center"/>
    </xf>
    <xf numFmtId="179" fontId="16" fillId="0" borderId="0" xfId="4" applyNumberFormat="1" applyFont="1" applyAlignment="1">
      <alignment vertical="center"/>
    </xf>
    <xf numFmtId="49" fontId="16" fillId="0" borderId="0" xfId="4" applyNumberFormat="1" applyFont="1" applyAlignment="1">
      <alignment vertical="center"/>
    </xf>
    <xf numFmtId="0" fontId="16" fillId="0" borderId="31" xfId="4" applyFont="1" applyBorder="1" applyAlignment="1">
      <alignment vertical="center"/>
    </xf>
    <xf numFmtId="0" fontId="10" fillId="4" borderId="3" xfId="4" applyFont="1" applyFill="1" applyBorder="1" applyAlignment="1">
      <alignment vertical="center"/>
    </xf>
    <xf numFmtId="0" fontId="10" fillId="0" borderId="17" xfId="4" applyFont="1" applyBorder="1" applyAlignment="1">
      <alignment vertical="center"/>
    </xf>
    <xf numFmtId="0" fontId="10" fillId="0" borderId="25" xfId="4" applyFont="1" applyBorder="1" applyAlignment="1">
      <alignment vertical="center"/>
    </xf>
    <xf numFmtId="179" fontId="10" fillId="0" borderId="25" xfId="4" applyNumberFormat="1" applyFont="1" applyBorder="1" applyAlignment="1">
      <alignment vertical="center"/>
    </xf>
    <xf numFmtId="0" fontId="10" fillId="0" borderId="37" xfId="4" applyFont="1" applyBorder="1" applyAlignment="1">
      <alignment vertical="center"/>
    </xf>
    <xf numFmtId="0" fontId="10" fillId="0" borderId="0" xfId="4" applyFont="1"/>
    <xf numFmtId="0" fontId="10" fillId="0" borderId="0" xfId="4" applyFont="1" applyAlignment="1">
      <alignment horizontal="center"/>
    </xf>
    <xf numFmtId="177" fontId="36" fillId="0" borderId="4" xfId="0" applyNumberFormat="1" applyFont="1" applyBorder="1" applyAlignment="1">
      <alignment horizontal="left" vertical="center"/>
    </xf>
    <xf numFmtId="0" fontId="10" fillId="4" borderId="6" xfId="4" applyFont="1" applyFill="1" applyBorder="1" applyAlignment="1">
      <alignment horizontal="left" vertical="center"/>
    </xf>
    <xf numFmtId="0" fontId="10" fillId="4" borderId="4" xfId="4" applyFont="1" applyFill="1" applyBorder="1" applyAlignment="1">
      <alignment horizontal="left" vertical="center"/>
    </xf>
    <xf numFmtId="0" fontId="17" fillId="14" borderId="3" xfId="4" applyFont="1" applyFill="1" applyBorder="1" applyAlignment="1">
      <alignment horizontal="left" vertical="center"/>
    </xf>
    <xf numFmtId="0" fontId="17" fillId="14" borderId="5" xfId="4" applyFont="1" applyFill="1" applyBorder="1" applyAlignment="1">
      <alignment horizontal="left" vertical="center"/>
    </xf>
    <xf numFmtId="179" fontId="10" fillId="0" borderId="20" xfId="4" applyNumberFormat="1" applyFont="1" applyFill="1" applyBorder="1" applyAlignment="1" applyProtection="1">
      <alignment horizontal="left" vertical="center"/>
      <protection locked="0"/>
    </xf>
    <xf numFmtId="179" fontId="10" fillId="0" borderId="26" xfId="4" applyNumberFormat="1" applyFont="1" applyFill="1" applyBorder="1" applyAlignment="1" applyProtection="1">
      <alignment horizontal="left" vertical="center"/>
      <protection locked="0"/>
    </xf>
    <xf numFmtId="179" fontId="10" fillId="0" borderId="23" xfId="4" applyNumberFormat="1" applyFont="1" applyFill="1" applyBorder="1" applyAlignment="1" applyProtection="1">
      <alignment horizontal="left" vertical="center"/>
      <protection locked="0"/>
    </xf>
    <xf numFmtId="0" fontId="10" fillId="0" borderId="50" xfId="0" applyFont="1" applyBorder="1" applyAlignment="1">
      <alignment horizontal="left"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5" fillId="0" borderId="3"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28"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10" fillId="0" borderId="15" xfId="0" applyNumberFormat="1" applyFont="1" applyFill="1" applyBorder="1" applyAlignment="1" applyProtection="1">
      <alignment horizontal="left" vertical="top" wrapText="1"/>
      <protection locked="0"/>
    </xf>
    <xf numFmtId="0" fontId="10" fillId="0" borderId="24" xfId="0" applyNumberFormat="1" applyFont="1" applyFill="1" applyBorder="1" applyAlignment="1" applyProtection="1">
      <alignment horizontal="left" vertical="top" wrapText="1"/>
      <protection locked="0"/>
    </xf>
    <xf numFmtId="0" fontId="10" fillId="0" borderId="33" xfId="0" applyNumberFormat="1" applyFont="1" applyFill="1" applyBorder="1" applyAlignment="1" applyProtection="1">
      <alignment horizontal="left" vertical="top" wrapText="1"/>
      <protection locked="0"/>
    </xf>
    <xf numFmtId="0" fontId="10" fillId="0" borderId="16" xfId="0" applyNumberFormat="1" applyFont="1" applyFill="1" applyBorder="1" applyAlignment="1" applyProtection="1">
      <alignment horizontal="left" vertical="top" wrapText="1"/>
      <protection locked="0"/>
    </xf>
    <xf numFmtId="0" fontId="10" fillId="0" borderId="26" xfId="0" applyNumberFormat="1" applyFont="1" applyFill="1" applyBorder="1" applyAlignment="1" applyProtection="1">
      <alignment horizontal="left" vertical="top" wrapText="1"/>
      <protection locked="0"/>
    </xf>
    <xf numFmtId="0" fontId="10" fillId="0" borderId="34" xfId="0" applyNumberFormat="1" applyFont="1" applyFill="1" applyBorder="1" applyAlignment="1" applyProtection="1">
      <alignment horizontal="left" vertical="top" wrapText="1"/>
      <protection locked="0"/>
    </xf>
    <xf numFmtId="0" fontId="17" fillId="4" borderId="15" xfId="0" applyNumberFormat="1" applyFont="1" applyFill="1" applyBorder="1" applyAlignment="1" applyProtection="1">
      <alignment horizontal="left" vertical="center" wrapText="1"/>
    </xf>
    <xf numFmtId="0" fontId="17" fillId="4" borderId="24" xfId="0" applyNumberFormat="1" applyFont="1" applyFill="1" applyBorder="1" applyAlignment="1" applyProtection="1">
      <alignment horizontal="left" vertical="center" wrapText="1"/>
    </xf>
    <xf numFmtId="0" fontId="17" fillId="4" borderId="33" xfId="0" applyNumberFormat="1" applyFont="1" applyFill="1" applyBorder="1" applyAlignment="1" applyProtection="1">
      <alignment horizontal="left" vertical="center" wrapText="1"/>
    </xf>
    <xf numFmtId="0" fontId="10" fillId="0" borderId="9" xfId="0" applyNumberFormat="1" applyFont="1" applyFill="1" applyBorder="1" applyAlignment="1" applyProtection="1">
      <alignment horizontal="left" vertical="top" wrapText="1"/>
      <protection locked="0"/>
    </xf>
    <xf numFmtId="0" fontId="10" fillId="0" borderId="1" xfId="0" applyNumberFormat="1" applyFont="1" applyFill="1" applyBorder="1" applyAlignment="1" applyProtection="1">
      <alignment horizontal="left" vertical="top" wrapText="1"/>
      <protection locked="0"/>
    </xf>
    <xf numFmtId="0" fontId="10" fillId="0" borderId="35" xfId="0" applyNumberFormat="1" applyFont="1" applyFill="1" applyBorder="1" applyAlignment="1" applyProtection="1">
      <alignment horizontal="left" vertical="top" wrapText="1"/>
      <protection locked="0"/>
    </xf>
    <xf numFmtId="0" fontId="10" fillId="4" borderId="9" xfId="0" applyNumberFormat="1" applyFont="1" applyFill="1" applyBorder="1" applyAlignment="1" applyProtection="1">
      <alignment horizontal="left" vertical="center"/>
    </xf>
    <xf numFmtId="0" fontId="10" fillId="4" borderId="1" xfId="0" applyNumberFormat="1" applyFont="1" applyFill="1" applyBorder="1" applyAlignment="1" applyProtection="1">
      <alignment horizontal="left" vertical="center"/>
    </xf>
    <xf numFmtId="0" fontId="10" fillId="4" borderId="35" xfId="0" applyNumberFormat="1" applyFont="1" applyFill="1" applyBorder="1" applyAlignment="1" applyProtection="1">
      <alignment horizontal="left" vertical="center"/>
    </xf>
    <xf numFmtId="0" fontId="10" fillId="0" borderId="8" xfId="0" applyNumberFormat="1"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left" vertical="top" wrapText="1"/>
      <protection locked="0"/>
    </xf>
    <xf numFmtId="0" fontId="10" fillId="0" borderId="31" xfId="0" applyNumberFormat="1" applyFont="1" applyFill="1" applyBorder="1" applyAlignment="1" applyProtection="1">
      <alignment horizontal="left" vertical="top" wrapText="1"/>
      <protection locked="0"/>
    </xf>
    <xf numFmtId="0" fontId="10" fillId="4" borderId="14" xfId="0" applyNumberFormat="1" applyFont="1" applyFill="1" applyBorder="1" applyAlignment="1" applyProtection="1">
      <alignment horizontal="left" vertical="center" wrapText="1"/>
    </xf>
    <xf numFmtId="0" fontId="10" fillId="4" borderId="5"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top" wrapText="1"/>
      <protection locked="0"/>
    </xf>
    <xf numFmtId="0" fontId="10" fillId="0" borderId="2" xfId="0" applyNumberFormat="1" applyFont="1" applyFill="1" applyBorder="1" applyAlignment="1" applyProtection="1">
      <alignment horizontal="left" vertical="top" wrapText="1"/>
      <protection locked="0"/>
    </xf>
    <xf numFmtId="0" fontId="10" fillId="0" borderId="32" xfId="0" applyNumberFormat="1" applyFont="1" applyFill="1" applyBorder="1" applyAlignment="1" applyProtection="1">
      <alignment horizontal="left" vertical="top" wrapText="1"/>
      <protection locked="0"/>
    </xf>
    <xf numFmtId="0" fontId="10" fillId="4" borderId="15" xfId="0" applyNumberFormat="1" applyFont="1" applyFill="1" applyBorder="1" applyAlignment="1" applyProtection="1">
      <alignment horizontal="left" vertical="center" wrapText="1"/>
    </xf>
    <xf numFmtId="0" fontId="10" fillId="4" borderId="24" xfId="0" applyNumberFormat="1" applyFont="1" applyFill="1" applyBorder="1" applyAlignment="1" applyProtection="1">
      <alignment horizontal="left" vertical="center" wrapText="1"/>
    </xf>
    <xf numFmtId="0" fontId="10" fillId="4" borderId="33" xfId="0" applyNumberFormat="1" applyFont="1" applyFill="1" applyBorder="1" applyAlignment="1" applyProtection="1">
      <alignment horizontal="left" vertical="center" wrapText="1"/>
    </xf>
    <xf numFmtId="0" fontId="10" fillId="4" borderId="14" xfId="0" applyFont="1" applyFill="1" applyBorder="1" applyAlignment="1" applyProtection="1">
      <alignment horizontal="left" vertical="center"/>
    </xf>
    <xf numFmtId="0" fontId="10" fillId="4" borderId="5" xfId="0" applyFont="1" applyFill="1" applyBorder="1" applyAlignment="1" applyProtection="1">
      <alignment horizontal="left" vertical="center"/>
    </xf>
    <xf numFmtId="0" fontId="10" fillId="0" borderId="3" xfId="0" applyNumberFormat="1" applyFont="1" applyFill="1" applyBorder="1" applyAlignment="1" applyProtection="1">
      <alignment horizontal="left" vertical="center" wrapText="1" shrinkToFit="1"/>
      <protection locked="0"/>
    </xf>
    <xf numFmtId="0" fontId="10" fillId="0" borderId="2" xfId="0" applyNumberFormat="1" applyFont="1" applyFill="1" applyBorder="1" applyAlignment="1" applyProtection="1">
      <alignment horizontal="left" vertical="center" wrapText="1" shrinkToFit="1"/>
      <protection locked="0"/>
    </xf>
    <xf numFmtId="0" fontId="10" fillId="0" borderId="32" xfId="0" applyNumberFormat="1" applyFont="1" applyFill="1" applyBorder="1" applyAlignment="1" applyProtection="1">
      <alignment horizontal="left" vertical="center" wrapText="1" shrinkToFit="1"/>
      <protection locked="0"/>
    </xf>
    <xf numFmtId="0" fontId="10" fillId="0" borderId="3"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14" xfId="0" applyNumberFormat="1" applyFont="1" applyFill="1" applyBorder="1" applyAlignment="1" applyProtection="1">
      <alignment horizontal="left" vertical="top" wrapText="1"/>
      <protection locked="0"/>
    </xf>
    <xf numFmtId="0" fontId="32" fillId="4" borderId="15" xfId="0" applyNumberFormat="1" applyFont="1" applyFill="1" applyBorder="1" applyAlignment="1" applyProtection="1">
      <alignment horizontal="left" vertical="center" wrapText="1"/>
    </xf>
    <xf numFmtId="0" fontId="32" fillId="4" borderId="24" xfId="0" applyNumberFormat="1" applyFont="1" applyFill="1" applyBorder="1" applyAlignment="1" applyProtection="1">
      <alignment horizontal="left" vertical="center" wrapText="1"/>
    </xf>
    <xf numFmtId="0" fontId="32" fillId="4" borderId="33" xfId="0" applyNumberFormat="1" applyFont="1" applyFill="1" applyBorder="1" applyAlignment="1" applyProtection="1">
      <alignment horizontal="left" vertical="center" wrapText="1"/>
    </xf>
    <xf numFmtId="0" fontId="32" fillId="4" borderId="9" xfId="0" applyNumberFormat="1" applyFont="1" applyFill="1" applyBorder="1" applyAlignment="1" applyProtection="1">
      <alignment horizontal="left" vertical="center" wrapText="1"/>
    </xf>
    <xf numFmtId="0" fontId="32" fillId="4" borderId="1" xfId="0" applyNumberFormat="1" applyFont="1" applyFill="1" applyBorder="1" applyAlignment="1" applyProtection="1">
      <alignment horizontal="left" vertical="center" wrapText="1"/>
    </xf>
    <xf numFmtId="0" fontId="10" fillId="4" borderId="9" xfId="0" applyNumberFormat="1" applyFont="1" applyFill="1" applyBorder="1" applyAlignment="1" applyProtection="1">
      <alignment horizontal="left" vertical="center" wrapText="1"/>
    </xf>
    <xf numFmtId="0" fontId="10" fillId="4" borderId="1" xfId="0" applyNumberFormat="1" applyFont="1" applyFill="1" applyBorder="1" applyAlignment="1" applyProtection="1">
      <alignment horizontal="left" vertical="center" wrapText="1"/>
    </xf>
    <xf numFmtId="0" fontId="10" fillId="4" borderId="35" xfId="0" applyNumberFormat="1" applyFont="1" applyFill="1" applyBorder="1" applyAlignment="1" applyProtection="1">
      <alignment horizontal="left" vertical="center" wrapText="1"/>
    </xf>
    <xf numFmtId="0" fontId="10" fillId="0" borderId="19" xfId="0" applyNumberFormat="1" applyFont="1" applyFill="1" applyBorder="1" applyAlignment="1" applyProtection="1">
      <alignment horizontal="left" vertical="top" wrapText="1"/>
      <protection locked="0"/>
    </xf>
    <xf numFmtId="0" fontId="17" fillId="4" borderId="15"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7" fillId="4" borderId="33" xfId="0" applyFont="1" applyFill="1" applyBorder="1" applyAlignment="1">
      <alignment horizontal="left" vertical="center" wrapText="1"/>
    </xf>
    <xf numFmtId="0" fontId="10" fillId="0" borderId="15"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33"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34" xfId="0" applyFont="1" applyBorder="1" applyAlignment="1" applyProtection="1">
      <alignment horizontal="left" vertical="top" wrapText="1"/>
      <protection locked="0"/>
    </xf>
    <xf numFmtId="0" fontId="17" fillId="4" borderId="9" xfId="0" applyFont="1" applyFill="1" applyBorder="1" applyAlignment="1">
      <alignment horizontal="left" vertical="center"/>
    </xf>
    <xf numFmtId="0" fontId="17" fillId="4" borderId="1" xfId="0" applyFont="1" applyFill="1" applyBorder="1" applyAlignment="1">
      <alignment horizontal="left" vertical="center"/>
    </xf>
    <xf numFmtId="0" fontId="17" fillId="4" borderId="35" xfId="0" applyFont="1" applyFill="1" applyBorder="1" applyAlignment="1">
      <alignment horizontal="left" vertical="center"/>
    </xf>
    <xf numFmtId="0" fontId="10" fillId="0" borderId="9"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35" xfId="0" applyFont="1" applyBorder="1" applyAlignment="1" applyProtection="1">
      <alignment horizontal="left" vertical="top" wrapText="1"/>
      <protection locked="0"/>
    </xf>
    <xf numFmtId="0" fontId="10" fillId="4" borderId="2" xfId="0" applyFont="1" applyFill="1" applyBorder="1" applyAlignment="1" applyProtection="1">
      <alignment horizontal="left" vertical="center"/>
    </xf>
    <xf numFmtId="0" fontId="10" fillId="4" borderId="14" xfId="0" applyNumberFormat="1" applyFont="1" applyFill="1" applyBorder="1" applyAlignment="1" applyProtection="1">
      <alignment horizontal="left" vertical="center"/>
    </xf>
    <xf numFmtId="0" fontId="10" fillId="4" borderId="2" xfId="0" applyNumberFormat="1" applyFont="1" applyFill="1" applyBorder="1" applyAlignment="1" applyProtection="1">
      <alignment horizontal="left" vertical="center"/>
    </xf>
    <xf numFmtId="0" fontId="10" fillId="4" borderId="32" xfId="0" applyNumberFormat="1" applyFont="1" applyFill="1" applyBorder="1" applyAlignment="1" applyProtection="1">
      <alignment horizontal="left" vertical="center"/>
    </xf>
    <xf numFmtId="0" fontId="10" fillId="0" borderId="3"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xf numFmtId="0" fontId="10" fillId="0" borderId="5" xfId="0" applyFont="1" applyFill="1" applyBorder="1" applyAlignment="1" applyProtection="1">
      <alignment horizontal="left" vertical="center" shrinkToFit="1"/>
      <protection locked="0"/>
    </xf>
    <xf numFmtId="0" fontId="10" fillId="0" borderId="19" xfId="0" applyFont="1" applyBorder="1" applyAlignment="1" applyProtection="1">
      <alignment horizontal="left" vertical="top" wrapText="1" shrinkToFit="1"/>
      <protection locked="0"/>
    </xf>
    <xf numFmtId="0" fontId="10" fillId="0" borderId="24" xfId="0" applyFont="1" applyBorder="1" applyAlignment="1" applyProtection="1">
      <alignment horizontal="left" vertical="top" wrapText="1" shrinkToFit="1"/>
      <protection locked="0"/>
    </xf>
    <xf numFmtId="0" fontId="10" fillId="0" borderId="33" xfId="0" applyFont="1" applyBorder="1" applyAlignment="1" applyProtection="1">
      <alignment horizontal="left" vertical="top" wrapText="1" shrinkToFit="1"/>
      <protection locked="0"/>
    </xf>
    <xf numFmtId="0" fontId="10" fillId="0" borderId="20" xfId="0" applyFont="1" applyBorder="1" applyAlignment="1" applyProtection="1">
      <alignment horizontal="left" vertical="top" wrapText="1" shrinkToFit="1"/>
      <protection locked="0"/>
    </xf>
    <xf numFmtId="0" fontId="10" fillId="0" borderId="26" xfId="0" applyFont="1" applyBorder="1" applyAlignment="1" applyProtection="1">
      <alignment horizontal="left" vertical="top" wrapText="1" shrinkToFit="1"/>
      <protection locked="0"/>
    </xf>
    <xf numFmtId="0" fontId="10" fillId="0" borderId="34" xfId="0" applyFont="1" applyBorder="1" applyAlignment="1" applyProtection="1">
      <alignment horizontal="left" vertical="top" wrapText="1" shrinkToFit="1"/>
      <protection locked="0"/>
    </xf>
    <xf numFmtId="0" fontId="11" fillId="0" borderId="7"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30" xfId="0" applyFont="1" applyBorder="1" applyAlignment="1" applyProtection="1">
      <alignment horizontal="left" vertical="center"/>
    </xf>
    <xf numFmtId="0" fontId="14" fillId="0" borderId="8"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31" xfId="0" applyFont="1" applyBorder="1" applyAlignment="1" applyProtection="1">
      <alignment horizontal="center" vertical="center"/>
    </xf>
    <xf numFmtId="0" fontId="10" fillId="0" borderId="8"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8"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0" borderId="19" xfId="0" applyFont="1" applyFill="1" applyBorder="1" applyAlignment="1" applyProtection="1">
      <alignment horizontal="left" vertical="top" wrapText="1"/>
      <protection locked="0"/>
    </xf>
    <xf numFmtId="0" fontId="10" fillId="0" borderId="24" xfId="0" applyFont="1" applyFill="1" applyBorder="1" applyAlignment="1" applyProtection="1">
      <alignment horizontal="left" vertical="top" wrapText="1"/>
      <protection locked="0"/>
    </xf>
    <xf numFmtId="0" fontId="10" fillId="0" borderId="33" xfId="0" applyFont="1" applyFill="1" applyBorder="1" applyAlignment="1" applyProtection="1">
      <alignment horizontal="left" vertical="top" wrapText="1"/>
      <protection locked="0"/>
    </xf>
    <xf numFmtId="0" fontId="10" fillId="0" borderId="20" xfId="0" applyFont="1" applyFill="1" applyBorder="1" applyAlignment="1" applyProtection="1">
      <alignment horizontal="left" vertical="top" wrapText="1"/>
      <protection locked="0"/>
    </xf>
    <xf numFmtId="0" fontId="10" fillId="0" borderId="26" xfId="0" applyFont="1" applyFill="1" applyBorder="1" applyAlignment="1" applyProtection="1">
      <alignment horizontal="left" vertical="top" wrapText="1"/>
      <protection locked="0"/>
    </xf>
    <xf numFmtId="0" fontId="10" fillId="0" borderId="34" xfId="0" applyFont="1" applyFill="1" applyBorder="1" applyAlignment="1" applyProtection="1">
      <alignment horizontal="left" vertical="top" wrapText="1"/>
      <protection locked="0"/>
    </xf>
    <xf numFmtId="0" fontId="17" fillId="4" borderId="3"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7" fillId="4" borderId="32" xfId="0" applyFont="1" applyFill="1" applyBorder="1" applyAlignment="1" applyProtection="1">
      <alignment horizontal="center" vertical="center"/>
    </xf>
    <xf numFmtId="0" fontId="10" fillId="0" borderId="3" xfId="0" applyNumberFormat="1" applyFont="1" applyFill="1" applyBorder="1" applyAlignment="1" applyProtection="1">
      <alignment horizontal="left" vertical="center" shrinkToFit="1"/>
      <protection locked="0"/>
    </xf>
    <xf numFmtId="0" fontId="10" fillId="0" borderId="32" xfId="0" applyNumberFormat="1" applyFont="1" applyFill="1" applyBorder="1" applyAlignment="1" applyProtection="1">
      <alignment horizontal="left" vertical="center" shrinkToFit="1"/>
      <protection locked="0"/>
    </xf>
    <xf numFmtId="0" fontId="10" fillId="0" borderId="3" xfId="0" applyNumberFormat="1" applyFont="1" applyFill="1" applyBorder="1" applyAlignment="1" applyProtection="1">
      <alignment horizontal="left" vertical="center"/>
      <protection locked="0"/>
    </xf>
    <xf numFmtId="0" fontId="10" fillId="0" borderId="2" xfId="0" applyNumberFormat="1" applyFont="1" applyFill="1" applyBorder="1" applyAlignment="1" applyProtection="1">
      <alignment horizontal="left" vertical="center"/>
      <protection locked="0"/>
    </xf>
    <xf numFmtId="0" fontId="10" fillId="0" borderId="32" xfId="0" applyNumberFormat="1" applyFont="1" applyFill="1" applyBorder="1" applyAlignment="1" applyProtection="1">
      <alignment horizontal="left" vertical="center"/>
      <protection locked="0"/>
    </xf>
    <xf numFmtId="177" fontId="47" fillId="0" borderId="0" xfId="0" applyNumberFormat="1" applyFont="1" applyAlignment="1">
      <alignment horizontal="left" vertical="top"/>
    </xf>
    <xf numFmtId="177" fontId="47" fillId="0" borderId="26" xfId="0" applyNumberFormat="1" applyFont="1" applyBorder="1" applyAlignment="1">
      <alignment horizontal="left" vertical="top"/>
    </xf>
    <xf numFmtId="0" fontId="51" fillId="0" borderId="0" xfId="0" applyFont="1" applyAlignment="1">
      <alignment horizontal="left" vertical="center" shrinkToFit="1"/>
    </xf>
    <xf numFmtId="0" fontId="18" fillId="7" borderId="19" xfId="0" applyFont="1" applyFill="1" applyBorder="1" applyAlignment="1">
      <alignment horizontal="center" vertical="center" wrapText="1" readingOrder="1"/>
    </xf>
    <xf numFmtId="0" fontId="18" fillId="7" borderId="21" xfId="0" applyFont="1" applyFill="1" applyBorder="1" applyAlignment="1">
      <alignment horizontal="center" vertical="center" wrapText="1" readingOrder="1"/>
    </xf>
    <xf numFmtId="0" fontId="18" fillId="7" borderId="40" xfId="0" applyFont="1" applyFill="1" applyBorder="1" applyAlignment="1">
      <alignment horizontal="center" vertical="center" wrapText="1" readingOrder="1"/>
    </xf>
    <xf numFmtId="0" fontId="18" fillId="7" borderId="22" xfId="0" applyFont="1" applyFill="1" applyBorder="1" applyAlignment="1">
      <alignment horizontal="center" vertical="center" wrapText="1" readingOrder="1"/>
    </xf>
    <xf numFmtId="0" fontId="18" fillId="7" borderId="20" xfId="0" applyFont="1" applyFill="1" applyBorder="1" applyAlignment="1">
      <alignment horizontal="center" vertical="center" wrapText="1" readingOrder="1"/>
    </xf>
    <xf numFmtId="0" fontId="18" fillId="7" borderId="23" xfId="0" applyFont="1" applyFill="1" applyBorder="1" applyAlignment="1">
      <alignment horizontal="center" vertical="center" wrapText="1" readingOrder="1"/>
    </xf>
    <xf numFmtId="0" fontId="21" fillId="8" borderId="3" xfId="0" applyFont="1" applyFill="1" applyBorder="1" applyAlignment="1">
      <alignment horizontal="left" vertical="center"/>
    </xf>
    <xf numFmtId="0" fontId="21" fillId="8" borderId="2" xfId="0" applyFont="1" applyFill="1" applyBorder="1" applyAlignment="1">
      <alignment horizontal="left" vertical="center"/>
    </xf>
    <xf numFmtId="0" fontId="21" fillId="8" borderId="5" xfId="0" applyFont="1" applyFill="1" applyBorder="1" applyAlignment="1">
      <alignment horizontal="left" vertical="center"/>
    </xf>
    <xf numFmtId="0" fontId="24" fillId="0" borderId="0" xfId="0" applyFont="1" applyBorder="1" applyAlignment="1">
      <alignment horizontal="center" vertical="center"/>
    </xf>
    <xf numFmtId="0" fontId="10" fillId="0" borderId="0" xfId="0" applyFont="1" applyBorder="1" applyAlignment="1">
      <alignment horizontal="center" vertical="center"/>
    </xf>
    <xf numFmtId="0" fontId="56" fillId="0" borderId="0" xfId="0" applyFont="1" applyBorder="1" applyAlignment="1">
      <alignment horizontal="left" vertical="center" wrapText="1"/>
    </xf>
    <xf numFmtId="0" fontId="5" fillId="0" borderId="0" xfId="4" applyFont="1" applyBorder="1" applyAlignment="1">
      <alignment horizontal="left" vertical="center" wrapText="1"/>
    </xf>
    <xf numFmtId="179" fontId="10" fillId="0" borderId="19" xfId="0" applyNumberFormat="1" applyFont="1" applyFill="1" applyBorder="1" applyAlignment="1" applyProtection="1">
      <alignment horizontal="left" vertical="top" wrapText="1"/>
      <protection locked="0"/>
    </xf>
    <xf numFmtId="179" fontId="10" fillId="0" borderId="24" xfId="0" applyNumberFormat="1" applyFont="1" applyFill="1" applyBorder="1" applyAlignment="1" applyProtection="1">
      <alignment horizontal="left" vertical="top" wrapText="1"/>
      <protection locked="0"/>
    </xf>
    <xf numFmtId="179" fontId="10" fillId="0" borderId="33" xfId="0" applyNumberFormat="1" applyFont="1" applyFill="1" applyBorder="1" applyAlignment="1" applyProtection="1">
      <alignment horizontal="left" vertical="top" wrapText="1"/>
      <protection locked="0"/>
    </xf>
    <xf numFmtId="179" fontId="10" fillId="0" borderId="40" xfId="0" applyNumberFormat="1" applyFont="1" applyFill="1" applyBorder="1" applyAlignment="1" applyProtection="1">
      <alignment horizontal="left" vertical="top" wrapText="1"/>
      <protection locked="0"/>
    </xf>
    <xf numFmtId="179" fontId="10" fillId="0" borderId="0" xfId="0" applyNumberFormat="1" applyFont="1" applyFill="1" applyBorder="1" applyAlignment="1" applyProtection="1">
      <alignment horizontal="left" vertical="top" wrapText="1"/>
      <protection locked="0"/>
    </xf>
    <xf numFmtId="179" fontId="10" fillId="0" borderId="31" xfId="0" applyNumberFormat="1" applyFont="1" applyFill="1" applyBorder="1" applyAlignment="1" applyProtection="1">
      <alignment horizontal="left" vertical="top" wrapText="1"/>
      <protection locked="0"/>
    </xf>
    <xf numFmtId="179" fontId="10" fillId="0" borderId="20" xfId="0" applyNumberFormat="1" applyFont="1" applyFill="1" applyBorder="1" applyAlignment="1" applyProtection="1">
      <alignment horizontal="left" vertical="top" wrapText="1"/>
      <protection locked="0"/>
    </xf>
    <xf numFmtId="179" fontId="10" fillId="0" borderId="26" xfId="0" applyNumberFormat="1" applyFont="1" applyFill="1" applyBorder="1" applyAlignment="1" applyProtection="1">
      <alignment horizontal="left" vertical="top" wrapText="1"/>
      <protection locked="0"/>
    </xf>
    <xf numFmtId="179" fontId="10" fillId="0" borderId="34" xfId="0" applyNumberFormat="1" applyFont="1" applyFill="1" applyBorder="1" applyAlignment="1" applyProtection="1">
      <alignment horizontal="left" vertical="top" wrapText="1"/>
      <protection locked="0"/>
    </xf>
    <xf numFmtId="179" fontId="10" fillId="0" borderId="21" xfId="0" applyNumberFormat="1" applyFont="1" applyFill="1" applyBorder="1" applyAlignment="1" applyProtection="1">
      <alignment horizontal="left" vertical="top" wrapText="1"/>
      <protection locked="0"/>
    </xf>
    <xf numFmtId="179" fontId="10" fillId="0" borderId="22" xfId="0" applyNumberFormat="1" applyFont="1" applyFill="1" applyBorder="1" applyAlignment="1" applyProtection="1">
      <alignment horizontal="left" vertical="top" wrapText="1"/>
      <protection locked="0"/>
    </xf>
    <xf numFmtId="179" fontId="10" fillId="0" borderId="23" xfId="0" applyNumberFormat="1" applyFont="1" applyFill="1" applyBorder="1" applyAlignment="1" applyProtection="1">
      <alignment horizontal="left" vertical="top" wrapText="1"/>
      <protection locked="0"/>
    </xf>
    <xf numFmtId="179" fontId="17" fillId="0" borderId="3" xfId="0" applyNumberFormat="1" applyFont="1" applyFill="1" applyBorder="1" applyAlignment="1" applyProtection="1">
      <alignment horizontal="left" vertical="center" shrinkToFit="1"/>
      <protection locked="0"/>
    </xf>
    <xf numFmtId="179" fontId="17" fillId="0" borderId="5" xfId="0" applyNumberFormat="1" applyFont="1" applyFill="1" applyBorder="1" applyAlignment="1" applyProtection="1">
      <alignment horizontal="left" vertical="center" shrinkToFit="1"/>
      <protection locked="0"/>
    </xf>
    <xf numFmtId="179" fontId="17" fillId="0" borderId="19" xfId="0" applyNumberFormat="1" applyFont="1" applyFill="1" applyBorder="1" applyAlignment="1" applyProtection="1">
      <alignment horizontal="left" vertical="top" wrapText="1"/>
      <protection locked="0"/>
    </xf>
    <xf numFmtId="179" fontId="17" fillId="0" borderId="24" xfId="0" applyNumberFormat="1" applyFont="1" applyFill="1" applyBorder="1" applyAlignment="1" applyProtection="1">
      <alignment horizontal="left" vertical="top" wrapText="1"/>
      <protection locked="0"/>
    </xf>
    <xf numFmtId="179" fontId="17" fillId="0" borderId="20" xfId="0" applyNumberFormat="1" applyFont="1" applyFill="1" applyBorder="1" applyAlignment="1" applyProtection="1">
      <alignment horizontal="left" vertical="top" wrapText="1"/>
      <protection locked="0"/>
    </xf>
    <xf numFmtId="179" fontId="17" fillId="0" borderId="26" xfId="0" applyNumberFormat="1" applyFont="1" applyFill="1" applyBorder="1" applyAlignment="1" applyProtection="1">
      <alignment horizontal="left" vertical="top" wrapText="1"/>
      <protection locked="0"/>
    </xf>
    <xf numFmtId="179" fontId="17" fillId="0" borderId="23" xfId="0" applyNumberFormat="1" applyFont="1" applyFill="1" applyBorder="1" applyAlignment="1" applyProtection="1">
      <alignment horizontal="left" vertical="top" wrapText="1"/>
      <protection locked="0"/>
    </xf>
    <xf numFmtId="179" fontId="17" fillId="4" borderId="3" xfId="0" applyNumberFormat="1" applyFont="1" applyFill="1" applyBorder="1" applyAlignment="1" applyProtection="1">
      <alignment horizontal="left" vertical="center"/>
    </xf>
    <xf numFmtId="179" fontId="17" fillId="4" borderId="5" xfId="0" applyNumberFormat="1" applyFont="1" applyFill="1" applyBorder="1" applyAlignment="1" applyProtection="1">
      <alignment horizontal="left" vertical="center"/>
    </xf>
    <xf numFmtId="179" fontId="17" fillId="0" borderId="40" xfId="0" applyNumberFormat="1" applyFont="1" applyFill="1" applyBorder="1" applyAlignment="1" applyProtection="1">
      <alignment horizontal="left" vertical="top" wrapText="1"/>
      <protection locked="0"/>
    </xf>
    <xf numFmtId="179" fontId="17" fillId="0" borderId="0" xfId="0" applyNumberFormat="1" applyFont="1" applyFill="1" applyBorder="1" applyAlignment="1" applyProtection="1">
      <alignment horizontal="left" vertical="top" wrapText="1"/>
      <protection locked="0"/>
    </xf>
    <xf numFmtId="179" fontId="17" fillId="0" borderId="2" xfId="0" applyNumberFormat="1" applyFont="1" applyFill="1" applyBorder="1" applyAlignment="1" applyProtection="1">
      <alignment horizontal="left" vertical="center" shrinkToFit="1"/>
      <protection locked="0"/>
    </xf>
    <xf numFmtId="179" fontId="10" fillId="4" borderId="19" xfId="0" applyNumberFormat="1" applyFont="1" applyFill="1" applyBorder="1" applyAlignment="1" applyProtection="1">
      <alignment horizontal="left" vertical="top" wrapText="1"/>
    </xf>
    <xf numFmtId="179" fontId="10" fillId="4" borderId="24" xfId="0" applyNumberFormat="1" applyFont="1" applyFill="1" applyBorder="1" applyAlignment="1" applyProtection="1">
      <alignment horizontal="left" vertical="top" wrapText="1"/>
    </xf>
    <xf numFmtId="179" fontId="10" fillId="4" borderId="33" xfId="0" applyNumberFormat="1" applyFont="1" applyFill="1" applyBorder="1" applyAlignment="1" applyProtection="1">
      <alignment horizontal="left" vertical="top" wrapText="1"/>
    </xf>
    <xf numFmtId="179" fontId="10" fillId="4" borderId="40" xfId="0" applyNumberFormat="1" applyFont="1" applyFill="1" applyBorder="1" applyAlignment="1" applyProtection="1">
      <alignment horizontal="left" vertical="top" wrapText="1"/>
    </xf>
    <xf numFmtId="179" fontId="10" fillId="4" borderId="0" xfId="0" applyNumberFormat="1" applyFont="1" applyFill="1" applyBorder="1" applyAlignment="1" applyProtection="1">
      <alignment horizontal="left" vertical="top" wrapText="1"/>
    </xf>
    <xf numFmtId="179" fontId="10" fillId="4" borderId="31" xfId="0" applyNumberFormat="1" applyFont="1" applyFill="1" applyBorder="1" applyAlignment="1" applyProtection="1">
      <alignment horizontal="left" vertical="top" wrapText="1"/>
    </xf>
    <xf numFmtId="0" fontId="10" fillId="4" borderId="6"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xf>
    <xf numFmtId="0" fontId="10" fillId="4" borderId="2" xfId="0" applyFont="1" applyFill="1" applyBorder="1" applyAlignment="1" applyProtection="1">
      <alignment horizontal="left" vertical="center" shrinkToFit="1"/>
    </xf>
    <xf numFmtId="0" fontId="10" fillId="4" borderId="32" xfId="0" applyFont="1" applyFill="1" applyBorder="1" applyAlignment="1" applyProtection="1">
      <alignment horizontal="left" vertical="center" shrinkToFit="1"/>
    </xf>
    <xf numFmtId="0" fontId="17" fillId="0" borderId="3" xfId="0" applyFont="1" applyFill="1" applyBorder="1" applyAlignment="1" applyProtection="1">
      <alignment horizontal="left" vertical="center" shrinkToFit="1"/>
      <protection locked="0"/>
    </xf>
    <xf numFmtId="0" fontId="17" fillId="0" borderId="5" xfId="0" applyFont="1" applyFill="1" applyBorder="1" applyAlignment="1" applyProtection="1">
      <alignment horizontal="left" vertical="center" shrinkToFit="1"/>
      <protection locked="0"/>
    </xf>
    <xf numFmtId="179" fontId="10" fillId="0" borderId="3" xfId="0" applyNumberFormat="1" applyFont="1" applyFill="1" applyBorder="1" applyAlignment="1" applyProtection="1">
      <alignment horizontal="left" vertical="center" shrinkToFit="1"/>
      <protection locked="0"/>
    </xf>
    <xf numFmtId="179" fontId="10" fillId="0" borderId="5" xfId="0" applyNumberFormat="1" applyFont="1" applyFill="1" applyBorder="1" applyAlignment="1" applyProtection="1">
      <alignment horizontal="left" vertical="center" shrinkToFit="1"/>
      <protection locked="0"/>
    </xf>
    <xf numFmtId="0" fontId="10" fillId="0" borderId="3" xfId="0" applyFont="1" applyFill="1" applyBorder="1" applyAlignment="1" applyProtection="1">
      <alignment horizontal="left" vertical="center" shrinkToFit="1"/>
    </xf>
    <xf numFmtId="0" fontId="10" fillId="0" borderId="2" xfId="0" applyFont="1" applyFill="1" applyBorder="1" applyAlignment="1" applyProtection="1">
      <alignment horizontal="left" vertical="center" shrinkToFit="1"/>
    </xf>
    <xf numFmtId="0" fontId="10" fillId="0" borderId="5" xfId="0" applyFont="1" applyFill="1" applyBorder="1" applyAlignment="1" applyProtection="1">
      <alignment horizontal="left" vertical="center" shrinkToFit="1"/>
    </xf>
    <xf numFmtId="0" fontId="10" fillId="0" borderId="8"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31"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7" borderId="19" xfId="0" applyFont="1" applyFill="1" applyBorder="1" applyAlignment="1" applyProtection="1">
      <alignment horizontal="left" vertical="top" wrapText="1" shrinkToFit="1"/>
      <protection locked="0"/>
    </xf>
    <xf numFmtId="0" fontId="10" fillId="7" borderId="24" xfId="0" applyFont="1" applyFill="1" applyBorder="1" applyAlignment="1" applyProtection="1">
      <alignment horizontal="left" vertical="top" wrapText="1" shrinkToFit="1"/>
      <protection locked="0"/>
    </xf>
    <xf numFmtId="0" fontId="10" fillId="7" borderId="21" xfId="0" applyFont="1" applyFill="1" applyBorder="1" applyAlignment="1" applyProtection="1">
      <alignment horizontal="left" vertical="top" wrapText="1" shrinkToFit="1"/>
      <protection locked="0"/>
    </xf>
    <xf numFmtId="0" fontId="10" fillId="7" borderId="20" xfId="0" applyFont="1" applyFill="1" applyBorder="1" applyAlignment="1" applyProtection="1">
      <alignment horizontal="left" vertical="top" wrapText="1" shrinkToFit="1"/>
      <protection locked="0"/>
    </xf>
    <xf numFmtId="0" fontId="10" fillId="7" borderId="26" xfId="0" applyFont="1" applyFill="1" applyBorder="1" applyAlignment="1" applyProtection="1">
      <alignment horizontal="left" vertical="top" wrapText="1" shrinkToFit="1"/>
      <protection locked="0"/>
    </xf>
    <xf numFmtId="0" fontId="10" fillId="7" borderId="23" xfId="0" applyFont="1" applyFill="1" applyBorder="1" applyAlignment="1" applyProtection="1">
      <alignment horizontal="left" vertical="top" wrapText="1" shrinkToFit="1"/>
      <protection locked="0"/>
    </xf>
    <xf numFmtId="0" fontId="10" fillId="0" borderId="0" xfId="0" applyFont="1" applyFill="1" applyBorder="1" applyAlignment="1" applyProtection="1">
      <alignment horizontal="left" vertical="top" wrapText="1"/>
    </xf>
    <xf numFmtId="0" fontId="10" fillId="0" borderId="31" xfId="0" applyFont="1" applyFill="1" applyBorder="1" applyAlignment="1" applyProtection="1">
      <alignment horizontal="left" vertical="top" wrapText="1"/>
    </xf>
    <xf numFmtId="0" fontId="10" fillId="7" borderId="19" xfId="0" applyFont="1" applyFill="1" applyBorder="1" applyAlignment="1" applyProtection="1">
      <alignment horizontal="left" vertical="top" shrinkToFit="1"/>
      <protection locked="0"/>
    </xf>
    <xf numFmtId="0" fontId="10" fillId="7" borderId="24" xfId="0" applyFont="1" applyFill="1" applyBorder="1" applyAlignment="1" applyProtection="1">
      <alignment horizontal="left" vertical="top" shrinkToFit="1"/>
      <protection locked="0"/>
    </xf>
    <xf numFmtId="0" fontId="10" fillId="7" borderId="21" xfId="0" applyFont="1" applyFill="1" applyBorder="1" applyAlignment="1" applyProtection="1">
      <alignment horizontal="left" vertical="top" shrinkToFit="1"/>
      <protection locked="0"/>
    </xf>
    <xf numFmtId="0" fontId="10" fillId="7" borderId="20" xfId="0" applyFont="1" applyFill="1" applyBorder="1" applyAlignment="1" applyProtection="1">
      <alignment horizontal="left" vertical="top" shrinkToFit="1"/>
      <protection locked="0"/>
    </xf>
    <xf numFmtId="0" fontId="10" fillId="7" borderId="26" xfId="0" applyFont="1" applyFill="1" applyBorder="1" applyAlignment="1" applyProtection="1">
      <alignment horizontal="left" vertical="top" shrinkToFit="1"/>
      <protection locked="0"/>
    </xf>
    <xf numFmtId="0" fontId="10" fillId="7" borderId="23" xfId="0" applyFont="1" applyFill="1" applyBorder="1" applyAlignment="1" applyProtection="1">
      <alignment horizontal="left" vertical="top" shrinkToFit="1"/>
      <protection locked="0"/>
    </xf>
    <xf numFmtId="0" fontId="10" fillId="0" borderId="3" xfId="4" applyFont="1" applyBorder="1" applyAlignment="1">
      <alignment horizontal="left" vertical="center" shrinkToFit="1"/>
    </xf>
    <xf numFmtId="0" fontId="10" fillId="0" borderId="2" xfId="4" applyFont="1" applyBorder="1" applyAlignment="1">
      <alignment horizontal="left" vertical="center" shrinkToFit="1"/>
    </xf>
    <xf numFmtId="0" fontId="10" fillId="0" borderId="5" xfId="4" applyFont="1" applyBorder="1" applyAlignment="1">
      <alignment horizontal="left" vertical="center" shrinkToFit="1"/>
    </xf>
    <xf numFmtId="0" fontId="11" fillId="0" borderId="7" xfId="4" applyFont="1" applyBorder="1" applyAlignment="1">
      <alignment horizontal="left" vertical="center"/>
    </xf>
    <xf numFmtId="0" fontId="11" fillId="0" borderId="18" xfId="4" applyFont="1" applyBorder="1" applyAlignment="1">
      <alignment horizontal="left" vertical="center"/>
    </xf>
    <xf numFmtId="0" fontId="11" fillId="0" borderId="30" xfId="4" applyFont="1" applyBorder="1" applyAlignment="1">
      <alignment horizontal="left" vertical="center"/>
    </xf>
    <xf numFmtId="0" fontId="14" fillId="0" borderId="8" xfId="4" applyFont="1" applyBorder="1" applyAlignment="1">
      <alignment horizontal="center" vertical="center"/>
    </xf>
    <xf numFmtId="0" fontId="14" fillId="0" borderId="0" xfId="4" applyFont="1" applyAlignment="1">
      <alignment horizontal="center" vertical="center"/>
    </xf>
    <xf numFmtId="0" fontId="14" fillId="0" borderId="31" xfId="4" applyFont="1" applyBorder="1" applyAlignment="1">
      <alignment horizontal="center" vertical="center"/>
    </xf>
    <xf numFmtId="0" fontId="10" fillId="0" borderId="8" xfId="4" applyFont="1" applyBorder="1" applyAlignment="1">
      <alignment horizontal="left" vertical="center" wrapText="1"/>
    </xf>
    <xf numFmtId="0" fontId="10" fillId="0" borderId="0" xfId="4" applyFont="1" applyAlignment="1">
      <alignment horizontal="left" vertical="center"/>
    </xf>
    <xf numFmtId="0" fontId="10" fillId="0" borderId="31" xfId="4" applyFont="1" applyBorder="1" applyAlignment="1">
      <alignment horizontal="left" vertical="center"/>
    </xf>
    <xf numFmtId="0" fontId="10" fillId="0" borderId="8" xfId="4" applyFont="1" applyBorder="1" applyAlignment="1">
      <alignment horizontal="left" vertical="center"/>
    </xf>
    <xf numFmtId="0" fontId="10" fillId="0" borderId="8" xfId="4" applyFont="1" applyBorder="1" applyAlignment="1">
      <alignment horizontal="center" vertical="center"/>
    </xf>
    <xf numFmtId="0" fontId="10" fillId="0" borderId="0" xfId="4" applyFont="1" applyAlignment="1">
      <alignment horizontal="center" vertical="center"/>
    </xf>
    <xf numFmtId="0" fontId="10" fillId="0" borderId="31" xfId="4" applyFont="1" applyBorder="1" applyAlignment="1">
      <alignment horizontal="center" vertical="center"/>
    </xf>
    <xf numFmtId="0" fontId="10" fillId="0" borderId="0" xfId="4" applyFont="1" applyAlignment="1">
      <alignment horizontal="left" vertical="top" wrapText="1"/>
    </xf>
    <xf numFmtId="0" fontId="10" fillId="0" borderId="31" xfId="4" applyFont="1" applyBorder="1" applyAlignment="1">
      <alignment horizontal="left" vertical="top" wrapText="1"/>
    </xf>
    <xf numFmtId="0" fontId="10" fillId="0" borderId="3" xfId="4" applyFont="1" applyBorder="1" applyAlignment="1" applyProtection="1">
      <alignment horizontal="left" vertical="center" shrinkToFit="1"/>
      <protection locked="0"/>
    </xf>
    <xf numFmtId="0" fontId="10" fillId="0" borderId="5" xfId="4" applyFont="1" applyBorder="1" applyAlignment="1" applyProtection="1">
      <alignment horizontal="left" vertical="center" shrinkToFit="1"/>
      <protection locked="0"/>
    </xf>
    <xf numFmtId="0" fontId="10" fillId="4" borderId="6" xfId="4" applyFont="1" applyFill="1" applyBorder="1" applyAlignment="1">
      <alignment horizontal="left" vertical="center" wrapText="1"/>
    </xf>
    <xf numFmtId="0" fontId="10" fillId="7" borderId="19" xfId="4" applyFont="1" applyFill="1" applyBorder="1" applyAlignment="1" applyProtection="1">
      <alignment horizontal="left" vertical="top" wrapText="1" shrinkToFit="1"/>
      <protection locked="0"/>
    </xf>
    <xf numFmtId="0" fontId="10" fillId="7" borderId="24" xfId="4" applyFont="1" applyFill="1" applyBorder="1" applyAlignment="1" applyProtection="1">
      <alignment horizontal="left" vertical="top" wrapText="1" shrinkToFit="1"/>
      <protection locked="0"/>
    </xf>
    <xf numFmtId="0" fontId="10" fillId="7" borderId="21" xfId="4" applyFont="1" applyFill="1" applyBorder="1" applyAlignment="1" applyProtection="1">
      <alignment horizontal="left" vertical="top" wrapText="1" shrinkToFit="1"/>
      <protection locked="0"/>
    </xf>
    <xf numFmtId="0" fontId="10" fillId="7" borderId="20" xfId="4" applyFont="1" applyFill="1" applyBorder="1" applyAlignment="1" applyProtection="1">
      <alignment horizontal="left" vertical="top" wrapText="1" shrinkToFit="1"/>
      <protection locked="0"/>
    </xf>
    <xf numFmtId="0" fontId="10" fillId="7" borderId="26" xfId="4" applyFont="1" applyFill="1" applyBorder="1" applyAlignment="1" applyProtection="1">
      <alignment horizontal="left" vertical="top" wrapText="1" shrinkToFit="1"/>
      <protection locked="0"/>
    </xf>
    <xf numFmtId="0" fontId="10" fillId="7" borderId="23" xfId="4" applyFont="1" applyFill="1" applyBorder="1" applyAlignment="1" applyProtection="1">
      <alignment horizontal="left" vertical="top" wrapText="1" shrinkToFit="1"/>
      <protection locked="0"/>
    </xf>
    <xf numFmtId="179" fontId="17" fillId="4" borderId="3" xfId="4" applyNumberFormat="1" applyFont="1" applyFill="1" applyBorder="1" applyAlignment="1">
      <alignment horizontal="left" vertical="center"/>
    </xf>
    <xf numFmtId="179" fontId="17" fillId="4" borderId="5" xfId="4" applyNumberFormat="1" applyFont="1" applyFill="1" applyBorder="1" applyAlignment="1">
      <alignment horizontal="left" vertical="center"/>
    </xf>
    <xf numFmtId="179" fontId="17" fillId="0" borderId="3" xfId="4" applyNumberFormat="1" applyFont="1" applyBorder="1" applyAlignment="1" applyProtection="1">
      <alignment horizontal="left" vertical="center" shrinkToFit="1"/>
      <protection locked="0"/>
    </xf>
    <xf numFmtId="179" fontId="17" fillId="0" borderId="5" xfId="4" applyNumberFormat="1" applyFont="1" applyBorder="1" applyAlignment="1" applyProtection="1">
      <alignment horizontal="left" vertical="center" shrinkToFit="1"/>
      <protection locked="0"/>
    </xf>
    <xf numFmtId="0" fontId="10" fillId="7" borderId="19" xfId="4" applyFont="1" applyFill="1" applyBorder="1" applyAlignment="1" applyProtection="1">
      <alignment horizontal="left" vertical="top" shrinkToFit="1"/>
      <protection locked="0"/>
    </xf>
    <xf numFmtId="0" fontId="10" fillId="7" borderId="24" xfId="4" applyFont="1" applyFill="1" applyBorder="1" applyAlignment="1" applyProtection="1">
      <alignment horizontal="left" vertical="top" shrinkToFit="1"/>
      <protection locked="0"/>
    </xf>
    <xf numFmtId="0" fontId="10" fillId="7" borderId="21" xfId="4" applyFont="1" applyFill="1" applyBorder="1" applyAlignment="1" applyProtection="1">
      <alignment horizontal="left" vertical="top" shrinkToFit="1"/>
      <protection locked="0"/>
    </xf>
    <xf numFmtId="0" fontId="10" fillId="7" borderId="20" xfId="4" applyFont="1" applyFill="1" applyBorder="1" applyAlignment="1" applyProtection="1">
      <alignment horizontal="left" vertical="top" shrinkToFit="1"/>
      <protection locked="0"/>
    </xf>
    <xf numFmtId="0" fontId="10" fillId="7" borderId="26" xfId="4" applyFont="1" applyFill="1" applyBorder="1" applyAlignment="1" applyProtection="1">
      <alignment horizontal="left" vertical="top" shrinkToFit="1"/>
      <protection locked="0"/>
    </xf>
    <xf numFmtId="0" fontId="10" fillId="7" borderId="23" xfId="4" applyFont="1" applyFill="1" applyBorder="1" applyAlignment="1" applyProtection="1">
      <alignment horizontal="left" vertical="top" shrinkToFit="1"/>
      <protection locked="0"/>
    </xf>
    <xf numFmtId="179" fontId="10" fillId="0" borderId="3" xfId="4" applyNumberFormat="1" applyFont="1" applyBorder="1" applyAlignment="1" applyProtection="1">
      <alignment horizontal="left" vertical="center" shrinkToFit="1"/>
      <protection locked="0"/>
    </xf>
    <xf numFmtId="179" fontId="10" fillId="0" borderId="5" xfId="4" applyNumberFormat="1" applyFont="1" applyBorder="1" applyAlignment="1" applyProtection="1">
      <alignment horizontal="left" vertical="center" shrinkToFit="1"/>
      <protection locked="0"/>
    </xf>
    <xf numFmtId="0" fontId="17" fillId="0" borderId="3" xfId="4" applyFont="1" applyBorder="1" applyAlignment="1" applyProtection="1">
      <alignment horizontal="left" vertical="center" shrinkToFit="1"/>
      <protection locked="0"/>
    </xf>
    <xf numFmtId="0" fontId="17" fillId="0" borderId="5" xfId="4" applyFont="1" applyBorder="1" applyAlignment="1" applyProtection="1">
      <alignment horizontal="left" vertical="center" shrinkToFit="1"/>
      <protection locked="0"/>
    </xf>
    <xf numFmtId="0" fontId="10" fillId="4" borderId="2" xfId="4" applyFont="1" applyFill="1" applyBorder="1" applyAlignment="1">
      <alignment horizontal="left" vertical="center" shrinkToFit="1"/>
    </xf>
    <xf numFmtId="0" fontId="10" fillId="4" borderId="32" xfId="4" applyFont="1" applyFill="1" applyBorder="1" applyAlignment="1">
      <alignment horizontal="left" vertical="center" shrinkToFit="1"/>
    </xf>
    <xf numFmtId="179" fontId="10" fillId="0" borderId="19" xfId="4" applyNumberFormat="1" applyFont="1" applyBorder="1" applyAlignment="1" applyProtection="1">
      <alignment horizontal="left" vertical="top" wrapText="1"/>
      <protection locked="0"/>
    </xf>
    <xf numFmtId="179" fontId="10" fillId="0" borderId="24" xfId="4" applyNumberFormat="1" applyFont="1" applyBorder="1" applyAlignment="1" applyProtection="1">
      <alignment horizontal="left" vertical="top" wrapText="1"/>
      <protection locked="0"/>
    </xf>
    <xf numFmtId="179" fontId="10" fillId="0" borderId="33" xfId="4" applyNumberFormat="1" applyFont="1" applyBorder="1" applyAlignment="1" applyProtection="1">
      <alignment horizontal="left" vertical="top" wrapText="1"/>
      <protection locked="0"/>
    </xf>
    <xf numFmtId="179" fontId="10" fillId="0" borderId="40" xfId="4" applyNumberFormat="1" applyFont="1" applyBorder="1" applyAlignment="1" applyProtection="1">
      <alignment horizontal="left" vertical="top" wrapText="1"/>
      <protection locked="0"/>
    </xf>
    <xf numFmtId="179" fontId="10" fillId="0" borderId="0" xfId="4" applyNumberFormat="1" applyFont="1" applyAlignment="1" applyProtection="1">
      <alignment horizontal="left" vertical="top" wrapText="1"/>
      <protection locked="0"/>
    </xf>
    <xf numFmtId="179" fontId="10" fillId="0" borderId="31" xfId="4" applyNumberFormat="1" applyFont="1" applyBorder="1" applyAlignment="1" applyProtection="1">
      <alignment horizontal="left" vertical="top" wrapText="1"/>
      <protection locked="0"/>
    </xf>
    <xf numFmtId="179" fontId="10" fillId="0" borderId="20" xfId="4" applyNumberFormat="1" applyFont="1" applyBorder="1" applyAlignment="1" applyProtection="1">
      <alignment horizontal="left" vertical="top" wrapText="1"/>
      <protection locked="0"/>
    </xf>
    <xf numFmtId="179" fontId="10" fillId="0" borderId="26" xfId="4" applyNumberFormat="1" applyFont="1" applyBorder="1" applyAlignment="1" applyProtection="1">
      <alignment horizontal="left" vertical="top" wrapText="1"/>
      <protection locked="0"/>
    </xf>
    <xf numFmtId="179" fontId="10" fillId="0" borderId="34" xfId="4" applyNumberFormat="1" applyFont="1" applyBorder="1" applyAlignment="1" applyProtection="1">
      <alignment horizontal="left" vertical="top" wrapText="1"/>
      <protection locked="0"/>
    </xf>
    <xf numFmtId="179" fontId="10" fillId="0" borderId="21" xfId="4" applyNumberFormat="1" applyFont="1" applyBorder="1" applyAlignment="1" applyProtection="1">
      <alignment horizontal="left" vertical="top" wrapText="1"/>
      <protection locked="0"/>
    </xf>
    <xf numFmtId="179" fontId="10" fillId="0" borderId="22" xfId="4" applyNumberFormat="1" applyFont="1" applyBorder="1" applyAlignment="1" applyProtection="1">
      <alignment horizontal="left" vertical="top" wrapText="1"/>
      <protection locked="0"/>
    </xf>
    <xf numFmtId="179" fontId="10" fillId="0" borderId="23" xfId="4" applyNumberFormat="1" applyFont="1" applyBorder="1" applyAlignment="1" applyProtection="1">
      <alignment horizontal="left" vertical="top" wrapText="1"/>
      <protection locked="0"/>
    </xf>
    <xf numFmtId="179" fontId="17" fillId="0" borderId="40" xfId="4" applyNumberFormat="1" applyFont="1" applyBorder="1" applyAlignment="1" applyProtection="1">
      <alignment horizontal="left" vertical="top" wrapText="1"/>
      <protection locked="0"/>
    </xf>
    <xf numFmtId="179" fontId="17" fillId="0" borderId="0" xfId="4" applyNumberFormat="1" applyFont="1" applyAlignment="1" applyProtection="1">
      <alignment horizontal="left" vertical="top" wrapText="1"/>
      <protection locked="0"/>
    </xf>
    <xf numFmtId="179" fontId="17" fillId="0" borderId="20" xfId="4" applyNumberFormat="1" applyFont="1" applyBorder="1" applyAlignment="1" applyProtection="1">
      <alignment horizontal="left" vertical="top" wrapText="1"/>
      <protection locked="0"/>
    </xf>
    <xf numFmtId="179" fontId="17" fillId="0" borderId="26" xfId="4" applyNumberFormat="1" applyFont="1" applyBorder="1" applyAlignment="1" applyProtection="1">
      <alignment horizontal="left" vertical="top" wrapText="1"/>
      <protection locked="0"/>
    </xf>
    <xf numFmtId="179" fontId="17" fillId="0" borderId="19" xfId="4" applyNumberFormat="1" applyFont="1" applyBorder="1" applyAlignment="1" applyProtection="1">
      <alignment horizontal="left" vertical="top" wrapText="1"/>
      <protection locked="0"/>
    </xf>
    <xf numFmtId="179" fontId="17" fillId="0" borderId="24" xfId="4" applyNumberFormat="1" applyFont="1" applyBorder="1" applyAlignment="1" applyProtection="1">
      <alignment horizontal="left" vertical="top" wrapText="1"/>
      <protection locked="0"/>
    </xf>
    <xf numFmtId="179" fontId="17" fillId="0" borderId="23" xfId="4" applyNumberFormat="1" applyFont="1" applyBorder="1" applyAlignment="1" applyProtection="1">
      <alignment horizontal="left" vertical="top" wrapText="1"/>
      <protection locked="0"/>
    </xf>
    <xf numFmtId="179" fontId="10" fillId="4" borderId="19" xfId="4" applyNumberFormat="1" applyFont="1" applyFill="1" applyBorder="1" applyAlignment="1">
      <alignment horizontal="left" vertical="top" wrapText="1"/>
    </xf>
    <xf numFmtId="179" fontId="10" fillId="4" borderId="24" xfId="4" applyNumberFormat="1" applyFont="1" applyFill="1" applyBorder="1" applyAlignment="1">
      <alignment horizontal="left" vertical="top" wrapText="1"/>
    </xf>
    <xf numFmtId="179" fontId="10" fillId="4" borderId="33" xfId="4" applyNumberFormat="1" applyFont="1" applyFill="1" applyBorder="1" applyAlignment="1">
      <alignment horizontal="left" vertical="top" wrapText="1"/>
    </xf>
    <xf numFmtId="179" fontId="10" fillId="4" borderId="40" xfId="4" applyNumberFormat="1" applyFont="1" applyFill="1" applyBorder="1" applyAlignment="1">
      <alignment horizontal="left" vertical="top" wrapText="1"/>
    </xf>
    <xf numFmtId="179" fontId="10" fillId="4" borderId="0" xfId="4" applyNumberFormat="1" applyFont="1" applyFill="1" applyAlignment="1">
      <alignment horizontal="left" vertical="top" wrapText="1"/>
    </xf>
    <xf numFmtId="179" fontId="10" fillId="4" borderId="31" xfId="4" applyNumberFormat="1" applyFont="1" applyFill="1" applyBorder="1" applyAlignment="1">
      <alignment horizontal="left" vertical="top" wrapText="1"/>
    </xf>
    <xf numFmtId="179" fontId="17" fillId="0" borderId="2" xfId="4" applyNumberFormat="1" applyFont="1" applyBorder="1" applyAlignment="1" applyProtection="1">
      <alignment horizontal="left" vertical="center" shrinkToFit="1"/>
      <protection locked="0"/>
    </xf>
    <xf numFmtId="0" fontId="18" fillId="7" borderId="54" xfId="0" applyFont="1" applyFill="1" applyBorder="1" applyAlignment="1">
      <alignment horizontal="center" vertical="center" textRotation="255" wrapText="1" readingOrder="2"/>
    </xf>
    <xf numFmtId="0" fontId="48" fillId="6" borderId="55" xfId="0" applyFont="1" applyFill="1" applyBorder="1" applyAlignment="1">
      <alignment horizontal="center" vertical="center" wrapText="1" shrinkToFit="1"/>
    </xf>
  </cellXfs>
  <cellStyles count="16">
    <cellStyle name="ハイパーリンク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5" xr:uid="{00000000-0005-0000-0000-000005000000}"/>
    <cellStyle name="標準 2 3" xfId="12" xr:uid="{00000000-0005-0000-0000-000006000000}"/>
    <cellStyle name="標準 2 4" xfId="13" xr:uid="{00000000-0005-0000-0000-000007000000}"/>
    <cellStyle name="標準 3" xfId="6" xr:uid="{00000000-0005-0000-0000-000008000000}"/>
    <cellStyle name="標準 4" xfId="7" xr:uid="{00000000-0005-0000-0000-000009000000}"/>
    <cellStyle name="標準 5" xfId="11" xr:uid="{00000000-0005-0000-0000-00000A000000}"/>
    <cellStyle name="標準 6" xfId="8" xr:uid="{00000000-0005-0000-0000-00000B000000}"/>
    <cellStyle name="標準 7" xfId="9" xr:uid="{00000000-0005-0000-0000-00000C000000}"/>
    <cellStyle name="標準 8" xfId="14" xr:uid="{B31FAD9C-A409-49D7-A63E-6A7E35AC98C1}"/>
    <cellStyle name="標準 8 2" xfId="15" xr:uid="{12F2D420-0C91-461F-88AB-E383E29E565B}"/>
    <cellStyle name="標準_Sheet1" xfId="10" xr:uid="{00000000-0005-0000-0000-00000D000000}"/>
  </cellStyles>
  <dxfs count="440">
    <dxf>
      <fill>
        <patternFill>
          <fgColor rgb="FFCCFFFF"/>
        </patternFill>
      </fill>
    </dxf>
    <dxf>
      <fill>
        <patternFill>
          <bgColor theme="1"/>
        </patternFill>
      </fill>
    </dxf>
    <dxf>
      <fill>
        <patternFill>
          <bgColor rgb="FFCCFFFF"/>
        </patternFill>
      </fill>
    </dxf>
    <dxf>
      <fill>
        <patternFill>
          <bgColor rgb="FFCCFFFF"/>
        </patternFill>
      </fill>
    </dxf>
    <dxf>
      <fill>
        <patternFill>
          <bgColor rgb="FFFFFF00"/>
        </patternFill>
      </fill>
    </dxf>
    <dxf>
      <fill>
        <patternFill>
          <bgColor rgb="FFCCFFFF"/>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bgColor theme="1"/>
        </patternFill>
      </fill>
    </dxf>
    <dxf>
      <fill>
        <patternFill>
          <fgColor rgb="FFCCFFFF"/>
          <bgColor rgb="FFCCFFFF"/>
        </patternFill>
      </fill>
    </dxf>
    <dxf>
      <fill>
        <patternFill>
          <bgColor theme="1"/>
        </patternFill>
      </fill>
    </dxf>
    <dxf>
      <fill>
        <patternFill>
          <bgColor rgb="FFFFFF00"/>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1"/>
        </patternFill>
      </fill>
    </dxf>
    <dxf>
      <fill>
        <patternFill>
          <bgColor theme="1"/>
        </patternFill>
      </fill>
    </dxf>
    <dxf>
      <fill>
        <patternFill>
          <bgColor rgb="FFCCFFFF"/>
        </patternFill>
      </fill>
    </dxf>
    <dxf>
      <fill>
        <patternFill>
          <bgColor rgb="FFCCFFFF"/>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color theme="0"/>
      </font>
    </dxf>
    <dxf>
      <font>
        <color theme="0"/>
      </font>
    </dxf>
    <dxf>
      <fill>
        <patternFill>
          <bgColor rgb="FFFFFF00"/>
        </patternFill>
      </fill>
    </dxf>
    <dxf>
      <fill>
        <patternFill patternType="none">
          <bgColor auto="1"/>
        </patternFill>
      </fill>
    </dxf>
    <dxf>
      <fill>
        <patternFill>
          <bgColor rgb="FFCCFFFF"/>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patternType="none">
          <bgColor auto="1"/>
        </patternFill>
      </fill>
    </dxf>
    <dxf>
      <fill>
        <patternFill>
          <bgColor rgb="FFCCFFFF"/>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patternType="none">
          <bgColor auto="1"/>
        </patternFill>
      </fill>
    </dxf>
    <dxf>
      <fill>
        <patternFill>
          <bgColor rgb="FFCCFFFF"/>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patternType="none">
          <bgColor auto="1"/>
        </patternFill>
      </fill>
    </dxf>
    <dxf>
      <fill>
        <patternFill>
          <bgColor rgb="FFCCFFFF"/>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patternType="none">
          <bgColor auto="1"/>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ont>
        <color theme="0"/>
      </font>
      <fill>
        <patternFill>
          <bgColor theme="0"/>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CCFF"/>
      <color rgb="FFFF99FF"/>
      <color rgb="FFCCFFFF"/>
      <color rgb="FFFFFFCC"/>
      <color rgb="FFCCFFCC"/>
      <color rgb="FFCCFF99"/>
      <color rgb="FFFFFF99"/>
      <color rgb="FF99FF99"/>
      <color rgb="FFFFFF6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hyperlink" Target="#&#12450;&#12489;&#12496;&#12452;&#12470;&#12540;!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414112</xdr:colOff>
      <xdr:row>41</xdr:row>
      <xdr:rowOff>112818</xdr:rowOff>
    </xdr:from>
    <xdr:to>
      <xdr:col>21</xdr:col>
      <xdr:colOff>454358</xdr:colOff>
      <xdr:row>54</xdr:row>
      <xdr:rowOff>64738</xdr:rowOff>
    </xdr:to>
    <xdr:pic>
      <xdr:nvPicPr>
        <xdr:cNvPr id="5" name="図 4">
          <a:extLst>
            <a:ext uri="{FF2B5EF4-FFF2-40B4-BE49-F238E27FC236}">
              <a16:creationId xmlns:a16="http://schemas.microsoft.com/office/drawing/2014/main" id="{4A8597FA-EDA8-42D8-AB66-F52514DDF1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11385" y="10053454"/>
          <a:ext cx="8145155" cy="3380920"/>
        </a:xfrm>
        <a:prstGeom prst="rect">
          <a:avLst/>
        </a:prstGeom>
      </xdr:spPr>
    </xdr:pic>
    <xdr:clientData/>
  </xdr:twoCellAnchor>
  <xdr:twoCellAnchor>
    <xdr:from>
      <xdr:col>5</xdr:col>
      <xdr:colOff>117289</xdr:colOff>
      <xdr:row>54</xdr:row>
      <xdr:rowOff>235883</xdr:rowOff>
    </xdr:from>
    <xdr:to>
      <xdr:col>5</xdr:col>
      <xdr:colOff>1526989</xdr:colOff>
      <xdr:row>58</xdr:row>
      <xdr:rowOff>78254</xdr:rowOff>
    </xdr:to>
    <xdr:sp macro="" textlink="">
      <xdr:nvSpPr>
        <xdr:cNvPr id="4" name="正方形/長方形 3">
          <a:hlinkClick xmlns:r="http://schemas.openxmlformats.org/officeDocument/2006/relationships" r:id="rId2"/>
          <a:extLst>
            <a:ext uri="{FF2B5EF4-FFF2-40B4-BE49-F238E27FC236}">
              <a16:creationId xmlns:a16="http://schemas.microsoft.com/office/drawing/2014/main" id="{A7E54D94-12C0-42ED-A3F1-90727A053448}"/>
            </a:ext>
          </a:extLst>
        </xdr:cNvPr>
        <xdr:cNvSpPr/>
      </xdr:nvSpPr>
      <xdr:spPr>
        <a:xfrm>
          <a:off x="6670489" y="13866158"/>
          <a:ext cx="1409700" cy="3376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アドバイザー一覧へ</a:t>
          </a:r>
        </a:p>
      </xdr:txBody>
    </xdr:sp>
    <xdr:clientData/>
  </xdr:twoCellAnchor>
  <xdr:twoCellAnchor>
    <xdr:from>
      <xdr:col>4</xdr:col>
      <xdr:colOff>369094</xdr:colOff>
      <xdr:row>41</xdr:row>
      <xdr:rowOff>178594</xdr:rowOff>
    </xdr:from>
    <xdr:to>
      <xdr:col>5</xdr:col>
      <xdr:colOff>1576604</xdr:colOff>
      <xdr:row>42</xdr:row>
      <xdr:rowOff>246423</xdr:rowOff>
    </xdr:to>
    <xdr:sp macro="" textlink="">
      <xdr:nvSpPr>
        <xdr:cNvPr id="6" name="正方形/長方形 5">
          <a:extLst>
            <a:ext uri="{FF2B5EF4-FFF2-40B4-BE49-F238E27FC236}">
              <a16:creationId xmlns:a16="http://schemas.microsoft.com/office/drawing/2014/main" id="{C07FCB5E-A3FC-45A6-AA86-F32C07CC55B5}"/>
            </a:ext>
          </a:extLst>
        </xdr:cNvPr>
        <xdr:cNvSpPr/>
      </xdr:nvSpPr>
      <xdr:spPr>
        <a:xfrm>
          <a:off x="5429250" y="10429875"/>
          <a:ext cx="2707698" cy="532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オンラインのみによる支援の場合、</a:t>
          </a:r>
          <a:endParaRPr kumimoji="1" lang="en-US" altLang="ja-JP" sz="1100">
            <a:solidFill>
              <a:sysClr val="windowText" lastClr="000000"/>
            </a:solidFill>
          </a:endParaRPr>
        </a:p>
        <a:p>
          <a:pPr algn="l"/>
          <a:r>
            <a:rPr kumimoji="1" lang="ja-JP" altLang="en-US" sz="1100">
              <a:solidFill>
                <a:sysClr val="windowText" lastClr="000000"/>
              </a:solidFill>
            </a:rPr>
            <a:t>合計</a:t>
          </a:r>
          <a:r>
            <a:rPr kumimoji="1" lang="ja-JP" altLang="en-US" sz="1100" b="1">
              <a:solidFill>
                <a:srgbClr val="FF0000"/>
              </a:solidFill>
            </a:rPr>
            <a:t>１０時間が上限です（１日７時間まで）</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656590</xdr:colOff>
      <xdr:row>2</xdr:row>
      <xdr:rowOff>47625</xdr:rowOff>
    </xdr:from>
    <xdr:to>
      <xdr:col>2</xdr:col>
      <xdr:colOff>590550</xdr:colOff>
      <xdr:row>4</xdr:row>
      <xdr:rowOff>190500</xdr:rowOff>
    </xdr:to>
    <xdr:sp macro="" textlink="">
      <xdr:nvSpPr>
        <xdr:cNvPr id="1027" name="Object 0" hidden="1">
          <a:extLst>
            <a:ext uri="{63B3BB69-23CF-44E3-9099-C40C66FF867C}">
              <a14:compatExt xmlns:a14="http://schemas.microsoft.com/office/drawing/2010/main" spid="_x0000_s1027"/>
            </a:ext>
            <a:ext uri="{FF2B5EF4-FFF2-40B4-BE49-F238E27FC236}">
              <a16:creationId xmlns:a16="http://schemas.microsoft.com/office/drawing/2014/main" id="{00000000-0008-0000-0600-000003040000}"/>
            </a:ext>
          </a:extLst>
        </xdr:cNvPr>
        <xdr:cNvSpPr>
          <a:spLocks noChangeAspect="1"/>
        </xdr:cNvSpPr>
      </xdr:nvSpPr>
      <xdr:spPr>
        <a:xfrm>
          <a:off x="1466215" y="481330"/>
          <a:ext cx="743585" cy="881380"/>
        </a:xfrm>
        <a:prstGeom prst="rect">
          <a:avLst/>
        </a:prstGeom>
      </xdr:spPr>
    </xdr:sp>
    <xdr:clientData/>
  </xdr:twoCellAnchor>
  <xdr:twoCellAnchor>
    <xdr:from>
      <xdr:col>1</xdr:col>
      <xdr:colOff>657225</xdr:colOff>
      <xdr:row>2</xdr:row>
      <xdr:rowOff>47625</xdr:rowOff>
    </xdr:from>
    <xdr:to>
      <xdr:col>2</xdr:col>
      <xdr:colOff>590550</xdr:colOff>
      <xdr:row>4</xdr:row>
      <xdr:rowOff>190500</xdr:rowOff>
    </xdr:to>
    <xdr:pic>
      <xdr:nvPicPr>
        <xdr:cNvPr id="2" name="Object 0" descr="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850" y="466725"/>
          <a:ext cx="742950" cy="876300"/>
        </a:xfrm>
        <a:prstGeom prst="rect">
          <a:avLst/>
        </a:prstGeom>
        <a:noFill/>
        <a:ln>
          <a:noFill/>
        </a:ln>
        <a:extLst>
          <a:ext uri="{909E8E84-426E-40DD-AFC4-6F175D3DCCD1}">
            <a14:hiddenFill xmlns:a14="http://schemas.microsoft.com/office/drawing/2010/main">
              <a:solidFill>
                <a:srgbClr val="C0E0E6"/>
              </a:solidFill>
            </a14:hiddenFill>
          </a:ext>
          <a:ext uri="{91240B29-F687-4F45-9708-019B960494DF}">
            <a14:hiddenLine xmlns:a14="http://schemas.microsoft.com/office/drawing/2010/main" w="4762">
              <a:solidFill>
                <a:srgbClr val="357987"/>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adviser@applic.or.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view="pageBreakPreview" zoomScale="85" zoomScaleNormal="85" zoomScaleSheetLayoutView="85" workbookViewId="0">
      <pane xSplit="2" ySplit="1" topLeftCell="C2" activePane="bottomRight" state="frozen"/>
      <selection activeCell="N8" sqref="N8"/>
      <selection pane="topRight" activeCell="N8" sqref="N8"/>
      <selection pane="bottomLeft" activeCell="N8" sqref="N8"/>
      <selection pane="bottomRight" activeCell="N8" sqref="N8"/>
    </sheetView>
  </sheetViews>
  <sheetFormatPr defaultColWidth="8.90625" defaultRowHeight="11" x14ac:dyDescent="0.2"/>
  <cols>
    <col min="1" max="1" width="2.26953125" style="1" bestFit="1" customWidth="1"/>
    <col min="2" max="3" width="6" style="1" bestFit="1" customWidth="1"/>
    <col min="4" max="4" width="3" style="1" bestFit="1" customWidth="1"/>
    <col min="5" max="5" width="2.453125" style="2" bestFit="1" customWidth="1"/>
    <col min="6" max="6" width="2.453125" style="112" bestFit="1" customWidth="1"/>
    <col min="7" max="7" width="2.453125" style="2" bestFit="1" customWidth="1"/>
    <col min="8" max="8" width="7.453125" style="1" bestFit="1" customWidth="1"/>
    <col min="9" max="9" width="6" style="2" bestFit="1" customWidth="1"/>
    <col min="10" max="10" width="2.7265625" style="2" bestFit="1" customWidth="1"/>
    <col min="11" max="13" width="4.6328125" style="112" bestFit="1" customWidth="1"/>
    <col min="14" max="14" width="8.36328125" style="112" bestFit="1" customWidth="1"/>
    <col min="15" max="15" width="2.453125" style="112" bestFit="1" customWidth="1"/>
    <col min="16" max="16" width="19.453125" style="1" bestFit="1" customWidth="1"/>
    <col min="17" max="17" width="10.26953125" style="1" bestFit="1" customWidth="1"/>
    <col min="18" max="18" width="6.453125" style="1" bestFit="1" customWidth="1"/>
    <col min="19" max="19" width="2.453125" style="1" bestFit="1" customWidth="1"/>
    <col min="20" max="20" width="2.26953125" style="1" bestFit="1" customWidth="1"/>
    <col min="21" max="22" width="2.453125" style="1" bestFit="1" customWidth="1"/>
    <col min="23" max="23" width="2.7265625" style="1" bestFit="1" customWidth="1"/>
    <col min="24" max="25" width="2.453125" style="1" bestFit="1" customWidth="1"/>
    <col min="26" max="16384" width="8.90625" style="1"/>
  </cols>
  <sheetData>
    <row r="1" spans="1:25" ht="59.25" customHeight="1" x14ac:dyDescent="0.2">
      <c r="A1" s="1">
        <f>IF(COUNTIF($A$2:$A$5,5)&gt;0,5,IF(COUNTIF($A$2:$A$5,3)&gt;0,3,0))</f>
        <v>0</v>
      </c>
      <c r="B1" s="114" t="s">
        <v>762</v>
      </c>
      <c r="C1" s="116" t="s">
        <v>1778</v>
      </c>
      <c r="D1" s="233" t="s">
        <v>1903</v>
      </c>
      <c r="E1" s="118" t="s">
        <v>1766</v>
      </c>
      <c r="F1" s="118" t="s">
        <v>2052</v>
      </c>
      <c r="G1" s="118" t="s">
        <v>2053</v>
      </c>
      <c r="H1" s="120" t="s">
        <v>695</v>
      </c>
      <c r="I1" s="120" t="s">
        <v>1963</v>
      </c>
      <c r="J1" s="157" t="s">
        <v>1962</v>
      </c>
      <c r="K1" s="157" t="s">
        <v>2054</v>
      </c>
      <c r="L1" s="157" t="s">
        <v>2046</v>
      </c>
      <c r="M1" s="157" t="s">
        <v>2055</v>
      </c>
      <c r="N1" s="157" t="s">
        <v>2051</v>
      </c>
      <c r="O1" s="118" t="s">
        <v>1682</v>
      </c>
      <c r="P1" s="118"/>
      <c r="Q1" s="157" t="s">
        <v>2056</v>
      </c>
      <c r="R1" s="157" t="s">
        <v>2057</v>
      </c>
      <c r="S1" s="118" t="s">
        <v>1564</v>
      </c>
      <c r="T1" s="118"/>
      <c r="U1" s="122" t="s">
        <v>100</v>
      </c>
      <c r="V1" s="122" t="s">
        <v>931</v>
      </c>
      <c r="W1" s="122" t="s">
        <v>1462</v>
      </c>
      <c r="X1" s="122" t="s">
        <v>1043</v>
      </c>
      <c r="Y1" s="122" t="s">
        <v>1984</v>
      </c>
    </row>
    <row r="2" spans="1:25" s="113" customFormat="1" x14ac:dyDescent="0.2">
      <c r="A2" s="113">
        <f>IF(AND($J2="①",OR($I2="①",$I2="②",$I2="③",$I2="④")),5,IF(AND($J2="②",OR($I2="①",$I2="②",$I2="③",$I2="④")),3,0))</f>
        <v>0</v>
      </c>
      <c r="B2" s="115" t="str">
        <f>IF(報告書第１日目!$B$21="","",報告書第１日目!$B$21)</f>
        <v/>
      </c>
      <c r="C2" s="117" t="str">
        <f>IF(報告書第１日目!$B$30="","",報告書第１日目!$B$30)</f>
        <v/>
      </c>
      <c r="D2" s="115"/>
      <c r="E2" s="119" t="str">
        <f>IF(報告書第１日目!$B$22="","",INDEX(リスト!$B$57:$B$61,MATCH(報告書第１日目!$B$22,リスト!$A$57:$A$61,0)))</f>
        <v/>
      </c>
      <c r="F2" s="119" t="str">
        <f>IF(報告書第１日目!B$23="","",報告書第１日目!B$23)</f>
        <v/>
      </c>
      <c r="G2" s="119" t="str">
        <f>IF(報告書第１日目!B$25="","",報告書第１日目!B$25)</f>
        <v/>
      </c>
      <c r="H2" s="115"/>
      <c r="I2" s="115" t="str">
        <f>IF(報告書第１日目!$C$40="","",報告書第１日目!$C$40)</f>
        <v/>
      </c>
      <c r="J2" s="121" t="str">
        <f>IF(報告書第１日目!$E$40="","",報告書第１日目!$E$40)</f>
        <v/>
      </c>
      <c r="K2" s="121" t="str">
        <f>IF(報告書第１日目!C$42="","",報告書第１日目!C$42)</f>
        <v/>
      </c>
      <c r="L2" s="121" t="str">
        <f>IF(報告書第１日目!C$46="","",報告書第１日目!C$46)</f>
        <v/>
      </c>
      <c r="M2" s="121" t="str">
        <f>IF(報告書第１日目!C$50="","",報告書第１日目!C$50)</f>
        <v/>
      </c>
      <c r="N2" s="121" t="str">
        <f>IF(報告書第１日目!C$54="","",報告書第１日目!C$54)</f>
        <v/>
      </c>
      <c r="O2" s="119" t="str">
        <f>IF(報告書第１日目!$E$59="","",INDEX(リスト!$B$75:$B$81,MATCH(報告書第１日目!$E$59,リスト!$A$75:$A$81,0)))</f>
        <v/>
      </c>
      <c r="P2" s="119" t="str">
        <f>IF(報告書第１日目!C$60="","",報告書第１日目!C$60)</f>
        <v/>
      </c>
      <c r="Q2" s="119">
        <f>+報告書第１日目!C$62</f>
        <v>0</v>
      </c>
      <c r="R2" s="119">
        <f>+報告書第１日目!C$68</f>
        <v>0</v>
      </c>
      <c r="S2" s="119" t="str">
        <f>IF(報告書第１日目!$E$70="","",INDEX(リスト!$B$63:$B$67,MATCH(報告書第１日目!$E$70,リスト!$A$63:$A$67,0)))</f>
        <v/>
      </c>
      <c r="T2" s="158">
        <f>+報告書第１日目!C$71</f>
        <v>0</v>
      </c>
      <c r="U2" s="123" t="str">
        <f>IF(報告書第１日目!$C$30="","",報告書第１日目!$C$30)</f>
        <v/>
      </c>
      <c r="V2" s="123" t="str">
        <f>IF(報告書第１日目!$D$30="","",報告書第１日目!$D$30)</f>
        <v/>
      </c>
      <c r="W2" s="121">
        <f>IF(報告書第１日目!$E$30="","",報告書第１日目!$E$30)</f>
        <v>0</v>
      </c>
      <c r="X2" s="121" t="str">
        <f>IF(報告書第１日目!$F$30="","",報告書第１日目!$F$30)</f>
        <v/>
      </c>
      <c r="Y2" s="121" t="str">
        <f>IF(報告書第１日目!$B$36="","",報告書第１日目!$B$36)</f>
        <v/>
      </c>
    </row>
    <row r="3" spans="1:25" s="113" customFormat="1" x14ac:dyDescent="0.2">
      <c r="A3" s="113">
        <f>IF(AND($J3="①",OR($I3="①",$I3="②",$I3="③",$I3="④")),5,IF(AND($J3="②",OR($I3="①",$I3="②",$I3="③",$I3="④")),3,0))</f>
        <v>0</v>
      </c>
      <c r="B3" s="115" t="str">
        <f>IF(報告書第２日目!$B$21="","",報告書第２日目!$B$21)</f>
        <v/>
      </c>
      <c r="C3" s="117" t="str">
        <f>IF(報告書第２日目!$B$30="","",報告書第２日目!$B$30)</f>
        <v/>
      </c>
      <c r="D3" s="115"/>
      <c r="E3" s="119" t="str">
        <f>IF(報告書第２日目!$B$22="","",INDEX(リスト!$B$57:$B$61,MATCH(報告書第２日目!$B$22,リスト!$A$57:$A$61,0)))</f>
        <v/>
      </c>
      <c r="F3" s="119" t="str">
        <f>IF(報告書第２日目!B$23="","",報告書第２日目!B$23)</f>
        <v/>
      </c>
      <c r="G3" s="119" t="str">
        <f>IF(報告書第２日目!B$25="","",報告書第２日目!B$25)</f>
        <v/>
      </c>
      <c r="H3" s="115"/>
      <c r="I3" s="115" t="str">
        <f>IF(報告書第２日目!$C$40="","",報告書第２日目!$C$40)</f>
        <v/>
      </c>
      <c r="J3" s="121" t="str">
        <f>IF(報告書第２日目!$E$40="","",報告書第２日目!$E$40)</f>
        <v/>
      </c>
      <c r="K3" s="121" t="str">
        <f>IF(報告書第２日目!C$42="","",報告書第２日目!C$42)</f>
        <v/>
      </c>
      <c r="L3" s="121" t="str">
        <f>IF(報告書第２日目!C$46="","",報告書第２日目!C$46)</f>
        <v/>
      </c>
      <c r="M3" s="121" t="str">
        <f>IF(報告書第２日目!C$50="","",報告書第２日目!C$50)</f>
        <v/>
      </c>
      <c r="N3" s="121" t="str">
        <f>IF(報告書第２日目!C$54="","",報告書第２日目!C$54)</f>
        <v/>
      </c>
      <c r="O3" s="119" t="str">
        <f>IF(報告書第２日目!$E$59="","",INDEX(リスト!$B$75:$B$81,MATCH(報告書第２日目!$E$59,リスト!$A$75:$A$81,0)))</f>
        <v/>
      </c>
      <c r="P3" s="119" t="str">
        <f>IF(報告書第２日目!C$60="","",報告書第２日目!C$60)</f>
        <v/>
      </c>
      <c r="Q3" s="119">
        <f>+報告書第２日目!C$62</f>
        <v>0</v>
      </c>
      <c r="R3" s="119">
        <f>+報告書第２日目!C$68</f>
        <v>0</v>
      </c>
      <c r="S3" s="119" t="str">
        <f>IF(報告書第２日目!$E$70="","",INDEX(リスト!$B$63:$B$67,MATCH(報告書第２日目!$E$70,リスト!$A$63:$A$67,0)))</f>
        <v/>
      </c>
      <c r="T3" s="158">
        <f>+報告書第２日目!C$71</f>
        <v>0</v>
      </c>
      <c r="U3" s="123" t="str">
        <f>IF(報告書第２日目!$C$30="","",報告書第２日目!$C$30)</f>
        <v/>
      </c>
      <c r="V3" s="123" t="str">
        <f>IF(報告書第２日目!$D$30="","",報告書第２日目!$D$30)</f>
        <v/>
      </c>
      <c r="W3" s="121">
        <f>IF(報告書第２日目!$E$30="","",報告書第２日目!$E$30)</f>
        <v>0</v>
      </c>
      <c r="X3" s="121" t="str">
        <f>IF(報告書第２日目!$F$30="","",報告書第２日目!$F$30)</f>
        <v/>
      </c>
      <c r="Y3" s="121" t="str">
        <f>IF(報告書第２日目!$B$36="","",報告書第２日目!$B$36)</f>
        <v/>
      </c>
    </row>
    <row r="4" spans="1:25" s="113" customFormat="1" x14ac:dyDescent="0.2">
      <c r="A4" s="113">
        <f>IF(AND($J4="①",OR($I4="①",$I4="②",$I4="③",$I4="④")),5,IF(AND($J4="②",OR($I4="①",$I4="②",$I4="③",$I4="④")),3,0))</f>
        <v>0</v>
      </c>
      <c r="B4" s="115" t="str">
        <f>IF(報告書第３日目!$B$21="","",報告書第３日目!$B$21)</f>
        <v/>
      </c>
      <c r="C4" s="117" t="str">
        <f>IF(報告書第３日目!$B$30="","",報告書第３日目!$B$30)</f>
        <v/>
      </c>
      <c r="D4" s="115"/>
      <c r="E4" s="119" t="str">
        <f>IF(報告書第３日目!$B$22="","",INDEX(リスト!$B$57:$B$61,MATCH(報告書第３日目!$B$22,リスト!$A$57:$A$61,0)))</f>
        <v/>
      </c>
      <c r="F4" s="119" t="str">
        <f>IF(報告書第３日目!B$23="","",報告書第３日目!B$23)</f>
        <v/>
      </c>
      <c r="G4" s="119" t="str">
        <f>IF(報告書第３日目!B$25="","",報告書第３日目!B$25)</f>
        <v/>
      </c>
      <c r="H4" s="115"/>
      <c r="I4" s="115" t="str">
        <f>IF(報告書第３日目!$C$40="","",報告書第３日目!$C$40)</f>
        <v/>
      </c>
      <c r="J4" s="121" t="str">
        <f>IF(報告書第３日目!$E$40="","",報告書第３日目!$E$40)</f>
        <v/>
      </c>
      <c r="K4" s="121" t="str">
        <f>IF(報告書第３日目!C$42="","",報告書第３日目!C$42)</f>
        <v/>
      </c>
      <c r="L4" s="121" t="str">
        <f>IF(報告書第３日目!C$46="","",報告書第３日目!C$46)</f>
        <v/>
      </c>
      <c r="M4" s="121" t="str">
        <f>IF(報告書第３日目!C$50="","",報告書第３日目!C$50)</f>
        <v/>
      </c>
      <c r="N4" s="121" t="str">
        <f>IF(報告書第３日目!C$54="","",報告書第３日目!C$54)</f>
        <v/>
      </c>
      <c r="O4" s="119" t="str">
        <f>IF(報告書第３日目!$E$59="","",INDEX(リスト!$B$75:$B$81,MATCH(報告書第３日目!$E$59,リスト!$A$75:$A$81,0)))</f>
        <v/>
      </c>
      <c r="P4" s="119" t="str">
        <f>IF(報告書第３日目!C$60="","",報告書第３日目!C$60)</f>
        <v/>
      </c>
      <c r="Q4" s="119">
        <f>+報告書第３日目!C$62</f>
        <v>0</v>
      </c>
      <c r="R4" s="119">
        <f>+報告書第３日目!C$68</f>
        <v>0</v>
      </c>
      <c r="S4" s="119" t="str">
        <f>IF(報告書第３日目!$E$70="","",INDEX(リスト!$B$63:$B$67,MATCH(報告書第３日目!$E$70,リスト!$A$63:$A$67,0)))</f>
        <v/>
      </c>
      <c r="T4" s="158">
        <f>+報告書第３日目!C$71</f>
        <v>0</v>
      </c>
      <c r="U4" s="123" t="str">
        <f>IF(報告書第３日目!$C$30="","",報告書第３日目!$C$30)</f>
        <v/>
      </c>
      <c r="V4" s="123" t="str">
        <f>IF(報告書第３日目!$D$30="","",報告書第３日目!$D$30)</f>
        <v/>
      </c>
      <c r="W4" s="121">
        <f>IF(報告書第３日目!$E$30="","",報告書第３日目!$E$30)</f>
        <v>0</v>
      </c>
      <c r="X4" s="121" t="str">
        <f>IF(報告書第３日目!$F$30="","",報告書第３日目!$F$30)</f>
        <v/>
      </c>
      <c r="Y4" s="121" t="str">
        <f>IF(報告書第３日目!$B$36="","",報告書第３日目!$B$36)</f>
        <v/>
      </c>
    </row>
    <row r="5" spans="1:25" s="113" customFormat="1" x14ac:dyDescent="0.2">
      <c r="A5" s="113">
        <f t="shared" ref="A5:A11" si="0">IF(AND($J5="①",OR($I5="①",$I5="②",$I5="③",$I5="④")),5,IF(AND($J5="②",OR($I5="①",$I5="②",$I5="③",$I5="④")),3,0))</f>
        <v>0</v>
      </c>
      <c r="B5" s="115" t="str">
        <f>IF(報告書第４日目!$B$21="","",報告書第４日目!$B$21)</f>
        <v/>
      </c>
      <c r="C5" s="117" t="str">
        <f>IF(報告書第４日目!$B$30="","",報告書第４日目!$B$30)</f>
        <v/>
      </c>
      <c r="D5" s="115"/>
      <c r="E5" s="119" t="str">
        <f>IF(報告書第４日目!$B$22="","",INDEX(リスト!$B$57:$B$61,MATCH(報告書第４日目!$B$22,リスト!$A$57:$A$61,0)))</f>
        <v/>
      </c>
      <c r="F5" s="119" t="str">
        <f>IF(報告書第４日目!B$23="","",報告書第４日目!B$23)</f>
        <v/>
      </c>
      <c r="G5" s="119" t="str">
        <f>IF(報告書第４日目!B$25="","",報告書第４日目!B$25)</f>
        <v/>
      </c>
      <c r="H5" s="115"/>
      <c r="I5" s="115" t="str">
        <f>IF(報告書第４日目!$C$40="","",報告書第４日目!$C$40)</f>
        <v/>
      </c>
      <c r="J5" s="121" t="str">
        <f>IF(報告書第４日目!$E$40="","",報告書第４日目!$E$40)</f>
        <v/>
      </c>
      <c r="K5" s="121" t="str">
        <f>IF(報告書第４日目!C$42="","",報告書第４日目!C$42)</f>
        <v/>
      </c>
      <c r="L5" s="121" t="str">
        <f>IF(報告書第４日目!C$46="","",報告書第４日目!C$46)</f>
        <v/>
      </c>
      <c r="M5" s="121" t="str">
        <f>IF(報告書第４日目!C$50="","",報告書第４日目!C$50)</f>
        <v/>
      </c>
      <c r="N5" s="121" t="str">
        <f>IF(報告書第４日目!C$54="","",報告書第４日目!C$54)</f>
        <v/>
      </c>
      <c r="O5" s="119" t="str">
        <f>IF(報告書第４日目!$E$59="","",INDEX(リスト!$B$75:$B$81,MATCH(報告書第４日目!$E$59,リスト!$A$75:$A$81,0)))</f>
        <v/>
      </c>
      <c r="P5" s="119" t="str">
        <f>IF(報告書第４日目!C$60="","",報告書第４日目!C$60)</f>
        <v/>
      </c>
      <c r="Q5" s="119">
        <f>+報告書第４日目!C$62</f>
        <v>0</v>
      </c>
      <c r="R5" s="119">
        <f>+報告書第４日目!C$68</f>
        <v>0</v>
      </c>
      <c r="S5" s="119" t="str">
        <f>IF(報告書第４日目!$E$70="","",INDEX(リスト!$B$63:$B$67,MATCH(報告書第４日目!$E$70,リスト!$A$63:$A$67,0)))</f>
        <v/>
      </c>
      <c r="T5" s="158">
        <f>+報告書第４日目!C$71</f>
        <v>0</v>
      </c>
      <c r="U5" s="123" t="str">
        <f>IF(報告書第４日目!$C$30="","",報告書第４日目!$C$30)</f>
        <v/>
      </c>
      <c r="V5" s="123" t="str">
        <f>IF(報告書第４日目!$D$30="","",報告書第４日目!$D$30)</f>
        <v/>
      </c>
      <c r="W5" s="121">
        <f>IF(報告書第４日目!$E$30="","",報告書第４日目!$E$30)</f>
        <v>0</v>
      </c>
      <c r="X5" s="121" t="str">
        <f>IF(報告書第４日目!$F$30="","",報告書第４日目!$F$30)</f>
        <v/>
      </c>
      <c r="Y5" s="121" t="str">
        <f>IF(報告書第４日目!$B$36="","",報告書第４日目!$B$36)</f>
        <v/>
      </c>
    </row>
    <row r="6" spans="1:25" s="113" customFormat="1" x14ac:dyDescent="0.2">
      <c r="A6" s="113">
        <f t="shared" si="0"/>
        <v>0</v>
      </c>
      <c r="B6" s="115" t="str">
        <f>IF(報告書第５日目!$B$21="","",報告書第５日目!$B$21)</f>
        <v/>
      </c>
      <c r="C6" s="117" t="str">
        <f>IF(報告書第５日目!$B$30="","",報告書第５日目!$B$30)</f>
        <v/>
      </c>
      <c r="D6" s="115"/>
      <c r="E6" s="119" t="str">
        <f>IF(報告書第５日目!$B$22="","",INDEX(リスト!$B$57:$B$61,MATCH(報告書第５日目!$B$22,リスト!$A$57:$A$61,0)))</f>
        <v/>
      </c>
      <c r="F6" s="119" t="str">
        <f>IF(報告書第５日目!B$23="","",報告書第５日目!B$23)</f>
        <v/>
      </c>
      <c r="G6" s="119" t="str">
        <f>IF(報告書第５日目!B$25="","",報告書第５日目!B$25)</f>
        <v/>
      </c>
      <c r="H6" s="115"/>
      <c r="I6" s="115" t="str">
        <f>IF(報告書第５日目!$C$40="","",報告書第５日目!$C$40)</f>
        <v/>
      </c>
      <c r="J6" s="121" t="str">
        <f>IF(報告書第５日目!$E$40="","",報告書第５日目!$E$40)</f>
        <v/>
      </c>
      <c r="K6" s="121" t="str">
        <f>IF(報告書第５日目!C$42="","",報告書第５日目!C$42)</f>
        <v/>
      </c>
      <c r="L6" s="121" t="str">
        <f>IF(報告書第５日目!C$46="","",報告書第５日目!C$46)</f>
        <v/>
      </c>
      <c r="M6" s="121" t="str">
        <f>IF(報告書第５日目!C$50="","",報告書第５日目!C$50)</f>
        <v/>
      </c>
      <c r="N6" s="121" t="str">
        <f>IF(報告書第５日目!C$54="","",報告書第５日目!C$54)</f>
        <v/>
      </c>
      <c r="O6" s="119" t="str">
        <f>IF(報告書第５日目!$E$59="","",INDEX(リスト!$B$75:$B$81,MATCH(報告書第５日目!$E$59,リスト!$A$75:$A$81,0)))</f>
        <v/>
      </c>
      <c r="P6" s="119" t="str">
        <f>IF(報告書第５日目!C$60="","",報告書第５日目!C$60)</f>
        <v/>
      </c>
      <c r="Q6" s="119">
        <f>+報告書第５日目!C$62</f>
        <v>0</v>
      </c>
      <c r="R6" s="119">
        <f>+報告書第５日目!C$68</f>
        <v>0</v>
      </c>
      <c r="S6" s="119" t="str">
        <f>IF(報告書第５日目!$E$70="","",INDEX(リスト!$B$63:$B$67,MATCH(報告書第５日目!$E$70,リスト!$A$63:$A$67,0)))</f>
        <v/>
      </c>
      <c r="T6" s="158">
        <f>+報告書第５日目!C$71</f>
        <v>0</v>
      </c>
      <c r="U6" s="123" t="str">
        <f>IF(報告書第５日目!$C$30="","",報告書第５日目!$C$30)</f>
        <v/>
      </c>
      <c r="V6" s="123" t="str">
        <f>IF(報告書第５日目!$D$30="","",報告書第５日目!$D$30)</f>
        <v/>
      </c>
      <c r="W6" s="121">
        <f>IF(報告書第５日目!$E$30="","",報告書第５日目!$E$30)</f>
        <v>0</v>
      </c>
      <c r="X6" s="121" t="str">
        <f>IF(報告書第５日目!$F$30="","",報告書第５日目!$F$30)</f>
        <v/>
      </c>
      <c r="Y6" s="121" t="str">
        <f>IF(報告書第５日目!$B$36="","",報告書第５日目!$B$36)</f>
        <v/>
      </c>
    </row>
    <row r="7" spans="1:25" s="113" customFormat="1" x14ac:dyDescent="0.2">
      <c r="A7" s="113">
        <f t="shared" si="0"/>
        <v>0</v>
      </c>
      <c r="B7" s="115" t="str">
        <f>IF(報告書第６日目!$B$21="","",報告書第６日目!$B$21)</f>
        <v/>
      </c>
      <c r="C7" s="117" t="str">
        <f>IF(報告書第６日目!$B$30="","",報告書第６日目!$B$30)</f>
        <v/>
      </c>
      <c r="D7" s="115"/>
      <c r="E7" s="119" t="str">
        <f>IF(報告書第６日目!$B$22="","",INDEX(リスト!$B$57:$B$61,MATCH(報告書第６日目!$B$22,リスト!$A$57:$A$61,0)))</f>
        <v/>
      </c>
      <c r="F7" s="119" t="str">
        <f>IF(報告書第６日目!B$23="","",報告書第６日目!B$23)</f>
        <v/>
      </c>
      <c r="G7" s="119" t="str">
        <f>IF(報告書第６日目!B$25="","",報告書第６日目!B$25)</f>
        <v/>
      </c>
      <c r="H7" s="115"/>
      <c r="I7" s="115" t="str">
        <f>IF(報告書第６日目!$C$40="","",報告書第６日目!$C$40)</f>
        <v/>
      </c>
      <c r="J7" s="121" t="str">
        <f>IF(報告書第６日目!$E$40="","",報告書第６日目!$E$40)</f>
        <v/>
      </c>
      <c r="K7" s="121" t="str">
        <f>IF(報告書第６日目!C$42="","",報告書第６日目!C$42)</f>
        <v/>
      </c>
      <c r="L7" s="121" t="str">
        <f>IF(報告書第６日目!C$46="","",報告書第６日目!C$46)</f>
        <v/>
      </c>
      <c r="M7" s="121" t="str">
        <f>IF(報告書第６日目!C$50="","",報告書第６日目!C$50)</f>
        <v/>
      </c>
      <c r="N7" s="121" t="str">
        <f>IF(報告書第６日目!C$54="","",報告書第６日目!C$54)</f>
        <v/>
      </c>
      <c r="O7" s="119" t="str">
        <f>IF(報告書第６日目!$E$59="","",INDEX(リスト!$B$75:$B$81,MATCH(報告書第６日目!$E$59,リスト!$A$75:$A$81,0)))</f>
        <v/>
      </c>
      <c r="P7" s="119" t="str">
        <f>IF(報告書第６日目!C$60="","",報告書第６日目!C$60)</f>
        <v/>
      </c>
      <c r="Q7" s="119">
        <f>+報告書第６日目!C$62</f>
        <v>0</v>
      </c>
      <c r="R7" s="119">
        <f>+報告書第６日目!C$68</f>
        <v>0</v>
      </c>
      <c r="S7" s="119" t="str">
        <f>IF(報告書第６日目!$E$70="","",INDEX(リスト!$B$63:$B$67,MATCH(報告書第６日目!$E$70,リスト!$A$63:$A$67,0)))</f>
        <v/>
      </c>
      <c r="T7" s="158">
        <f>+報告書第６日目!C$71</f>
        <v>0</v>
      </c>
      <c r="U7" s="123" t="str">
        <f>IF(報告書第６日目!$C$30="","",報告書第６日目!$C$30)</f>
        <v/>
      </c>
      <c r="V7" s="123" t="str">
        <f>IF(報告書第６日目!$D$30="","",報告書第６日目!$D$30)</f>
        <v/>
      </c>
      <c r="W7" s="121">
        <f>IF(報告書第６日目!$E$30="","",報告書第６日目!$E$30)</f>
        <v>0</v>
      </c>
      <c r="X7" s="121" t="str">
        <f>IF(報告書第６日目!$F$30="","",報告書第６日目!$F$30)</f>
        <v/>
      </c>
      <c r="Y7" s="121" t="str">
        <f>IF(報告書第６日目!$B$36="","",報告書第６日目!$B$36)</f>
        <v/>
      </c>
    </row>
    <row r="8" spans="1:25" s="113" customFormat="1" x14ac:dyDescent="0.2">
      <c r="A8" s="113">
        <f t="shared" si="0"/>
        <v>0</v>
      </c>
      <c r="B8" s="115" t="str">
        <f>IF(報告書第７日目!$B$21="","",報告書第７日目!$B$21)</f>
        <v/>
      </c>
      <c r="C8" s="117" t="str">
        <f>IF(報告書第７日目!$B$30="","",報告書第７日目!$B$30)</f>
        <v/>
      </c>
      <c r="D8" s="115"/>
      <c r="E8" s="119" t="str">
        <f>IF(報告書第７日目!$B$22="","",INDEX(リスト!$B$57:$B$61,MATCH(報告書第７日目!$B$22,リスト!$A$57:$A$61,0)))</f>
        <v/>
      </c>
      <c r="F8" s="119" t="str">
        <f>IF(報告書第７日目!B$23="","",報告書第７日目!B$23)</f>
        <v/>
      </c>
      <c r="G8" s="119" t="str">
        <f>IF(報告書第７日目!B$25="","",報告書第７日目!B$25)</f>
        <v/>
      </c>
      <c r="H8" s="115"/>
      <c r="I8" s="115" t="str">
        <f>IF(報告書第７日目!$C$40="","",報告書第７日目!$C$40)</f>
        <v/>
      </c>
      <c r="J8" s="121" t="str">
        <f>IF(報告書第７日目!$E$40="","",報告書第７日目!$E$40)</f>
        <v/>
      </c>
      <c r="K8" s="121" t="str">
        <f>IF(報告書第７日目!C$42="","",報告書第７日目!C$42)</f>
        <v/>
      </c>
      <c r="L8" s="121" t="str">
        <f>IF(報告書第７日目!C$46="","",報告書第７日目!C$46)</f>
        <v/>
      </c>
      <c r="M8" s="121" t="str">
        <f>IF(報告書第７日目!C$50="","",報告書第７日目!C$50)</f>
        <v/>
      </c>
      <c r="N8" s="121" t="str">
        <f>IF(報告書第７日目!C$54="","",報告書第７日目!C$54)</f>
        <v/>
      </c>
      <c r="O8" s="119" t="str">
        <f>IF(報告書第７日目!$E$59="","",INDEX(リスト!$B$75:$B$81,MATCH(報告書第７日目!$E$59,リスト!$A$75:$A$81,0)))</f>
        <v/>
      </c>
      <c r="P8" s="119" t="str">
        <f>IF(報告書第７日目!C$60="","",報告書第７日目!C$60)</f>
        <v/>
      </c>
      <c r="Q8" s="119">
        <f>+報告書第７日目!C$62</f>
        <v>0</v>
      </c>
      <c r="R8" s="119">
        <f>+報告書第７日目!C$68</f>
        <v>0</v>
      </c>
      <c r="S8" s="119" t="str">
        <f>IF(報告書第７日目!$E$70="","",INDEX(リスト!$B$63:$B$67,MATCH(報告書第７日目!$E$70,リスト!$A$63:$A$67,0)))</f>
        <v/>
      </c>
      <c r="T8" s="158">
        <f>+報告書第７日目!C$71</f>
        <v>0</v>
      </c>
      <c r="U8" s="123" t="str">
        <f>IF(報告書第７日目!$C$30="","",報告書第７日目!$C$30)</f>
        <v/>
      </c>
      <c r="V8" s="123" t="str">
        <f>IF(報告書第７日目!$D$30="","",報告書第７日目!$D$30)</f>
        <v/>
      </c>
      <c r="W8" s="121">
        <f>IF(報告書第７日目!$E$30="","",報告書第７日目!$E$30)</f>
        <v>0</v>
      </c>
      <c r="X8" s="121" t="str">
        <f>IF(報告書第７日目!$F$30="","",報告書第７日目!$F$30)</f>
        <v/>
      </c>
      <c r="Y8" s="121" t="str">
        <f>IF(報告書第７日目!$B$36="","",報告書第７日目!$B$36)</f>
        <v/>
      </c>
    </row>
    <row r="9" spans="1:25" s="113" customFormat="1" x14ac:dyDescent="0.2">
      <c r="A9" s="113">
        <f t="shared" si="0"/>
        <v>0</v>
      </c>
      <c r="B9" s="115" t="str">
        <f>IF(報告書第８日目!$B$21="","",報告書第８日目!$B$21)</f>
        <v/>
      </c>
      <c r="C9" s="117" t="str">
        <f>IF(報告書第８日目!$B$30="","",報告書第８日目!$B$30)</f>
        <v/>
      </c>
      <c r="D9" s="115"/>
      <c r="E9" s="119" t="str">
        <f>IF(報告書第８日目!$B$22="","",INDEX(リスト!$B$57:$B$61,MATCH(報告書第８日目!$B$22,リスト!$A$57:$A$61,0)))</f>
        <v/>
      </c>
      <c r="F9" s="119" t="str">
        <f>IF(報告書第８日目!B$23="","",報告書第８日目!B$23)</f>
        <v/>
      </c>
      <c r="G9" s="119" t="str">
        <f>IF(報告書第８日目!B$25="","",報告書第８日目!B$25)</f>
        <v/>
      </c>
      <c r="H9" s="115"/>
      <c r="I9" s="115" t="str">
        <f>IF(報告書第８日目!$C$40="","",報告書第８日目!$C$40)</f>
        <v/>
      </c>
      <c r="J9" s="121" t="str">
        <f>IF(報告書第８日目!$E$40="","",報告書第８日目!$E$40)</f>
        <v/>
      </c>
      <c r="K9" s="121" t="str">
        <f>IF(報告書第８日目!C$42="","",報告書第８日目!C$42)</f>
        <v/>
      </c>
      <c r="L9" s="121" t="str">
        <f>IF(報告書第８日目!C$46="","",報告書第８日目!C$46)</f>
        <v/>
      </c>
      <c r="M9" s="121" t="str">
        <f>IF(報告書第８日目!C$50="","",報告書第８日目!C$50)</f>
        <v/>
      </c>
      <c r="N9" s="121" t="str">
        <f>IF(報告書第８日目!C$54="","",報告書第８日目!C$54)</f>
        <v/>
      </c>
      <c r="O9" s="119" t="str">
        <f>IF(報告書第８日目!$E$59="","",INDEX(リスト!$B$75:$B$81,MATCH(報告書第８日目!$E$59,リスト!$A$75:$A$81,0)))</f>
        <v/>
      </c>
      <c r="P9" s="119" t="str">
        <f>IF(報告書第８日目!C$60="","",報告書第８日目!C$60)</f>
        <v/>
      </c>
      <c r="Q9" s="119">
        <f>+報告書第８日目!C$62</f>
        <v>0</v>
      </c>
      <c r="R9" s="119">
        <f>+報告書第８日目!C$68</f>
        <v>0</v>
      </c>
      <c r="S9" s="119" t="str">
        <f>IF(報告書第８日目!$E$70="","",INDEX(リスト!$B$63:$B$67,MATCH(報告書第８日目!$E$70,リスト!$A$63:$A$67,0)))</f>
        <v/>
      </c>
      <c r="T9" s="158">
        <f>+報告書第８日目!C$71</f>
        <v>0</v>
      </c>
      <c r="U9" s="123" t="str">
        <f>IF(報告書第８日目!$C$30="","",報告書第８日目!$C$30)</f>
        <v/>
      </c>
      <c r="V9" s="123" t="str">
        <f>IF(報告書第８日目!$D$30="","",報告書第８日目!$D$30)</f>
        <v/>
      </c>
      <c r="W9" s="121">
        <f>IF(報告書第８日目!$E$30="","",報告書第８日目!$E$30)</f>
        <v>0</v>
      </c>
      <c r="X9" s="121" t="str">
        <f>IF(報告書第８日目!$F$30="","",報告書第８日目!$F$30)</f>
        <v/>
      </c>
      <c r="Y9" s="121" t="str">
        <f>IF(報告書第８日目!$B$36="","",報告書第８日目!$B$36)</f>
        <v/>
      </c>
    </row>
    <row r="10" spans="1:25" s="113" customFormat="1" x14ac:dyDescent="0.2">
      <c r="A10" s="113">
        <f t="shared" si="0"/>
        <v>0</v>
      </c>
      <c r="B10" s="115" t="str">
        <f>IF(報告書第９日目!$B$21="","",報告書第９日目!$B$21)</f>
        <v/>
      </c>
      <c r="C10" s="117" t="str">
        <f>IF(報告書第９日目!$B$30="","",報告書第９日目!$B$30)</f>
        <v/>
      </c>
      <c r="D10" s="115"/>
      <c r="E10" s="119" t="str">
        <f>IF(報告書第９日目!$B$22="","",INDEX(リスト!$B$57:$B$61,MATCH(報告書第９日目!$B$22,リスト!$A$57:$A$61,0)))</f>
        <v/>
      </c>
      <c r="F10" s="119" t="str">
        <f>IF(報告書第９日目!B$23="","",報告書第９日目!B$23)</f>
        <v/>
      </c>
      <c r="G10" s="119" t="str">
        <f>IF(報告書第９日目!B$25="","",報告書第９日目!B$25)</f>
        <v/>
      </c>
      <c r="H10" s="115"/>
      <c r="I10" s="115" t="str">
        <f>IF(報告書第９日目!$C$40="","",報告書第９日目!$C$40)</f>
        <v/>
      </c>
      <c r="J10" s="121" t="str">
        <f>IF(報告書第９日目!$E$40="","",報告書第９日目!$E$40)</f>
        <v/>
      </c>
      <c r="K10" s="121" t="str">
        <f>IF(報告書第９日目!C$42="","",報告書第９日目!C$42)</f>
        <v/>
      </c>
      <c r="L10" s="121" t="str">
        <f>IF(報告書第９日目!C$46="","",報告書第９日目!C$46)</f>
        <v/>
      </c>
      <c r="M10" s="121" t="str">
        <f>IF(報告書第９日目!C$50="","",報告書第９日目!C$50)</f>
        <v/>
      </c>
      <c r="N10" s="121" t="str">
        <f>IF(報告書第９日目!C$54="","",報告書第９日目!C$54)</f>
        <v/>
      </c>
      <c r="O10" s="119" t="str">
        <f>IF(報告書第９日目!$E$59="","",INDEX(リスト!$B$75:$B$81,MATCH(報告書第９日目!$E$59,リスト!$A$75:$A$81,0)))</f>
        <v/>
      </c>
      <c r="P10" s="119" t="str">
        <f>IF(報告書第９日目!C$60="","",報告書第９日目!C$60)</f>
        <v/>
      </c>
      <c r="Q10" s="119">
        <f>+報告書第９日目!C$62</f>
        <v>0</v>
      </c>
      <c r="R10" s="119">
        <f>+報告書第９日目!C$68</f>
        <v>0</v>
      </c>
      <c r="S10" s="119" t="str">
        <f>IF(報告書第９日目!$E$70="","",INDEX(リスト!$B$63:$B$67,MATCH(報告書第９日目!$E$70,リスト!$A$63:$A$67,0)))</f>
        <v/>
      </c>
      <c r="T10" s="158">
        <f>+報告書第９日目!C$71</f>
        <v>0</v>
      </c>
      <c r="U10" s="123" t="str">
        <f>IF(報告書第９日目!$C$30="","",報告書第９日目!$C$30)</f>
        <v/>
      </c>
      <c r="V10" s="123" t="str">
        <f>IF(報告書第９日目!$D$30="","",報告書第９日目!$D$30)</f>
        <v/>
      </c>
      <c r="W10" s="121">
        <f>IF(報告書第９日目!$E$30="","",報告書第９日目!$E$30)</f>
        <v>0</v>
      </c>
      <c r="X10" s="121" t="str">
        <f>IF(報告書第９日目!$F$30="","",報告書第９日目!$F$30)</f>
        <v/>
      </c>
      <c r="Y10" s="121" t="str">
        <f>IF(報告書第９日目!$B$36="","",報告書第９日目!$B$36)</f>
        <v/>
      </c>
    </row>
    <row r="11" spans="1:25" s="113" customFormat="1" x14ac:dyDescent="0.2">
      <c r="A11" s="113">
        <f t="shared" si="0"/>
        <v>0</v>
      </c>
      <c r="B11" s="115" t="str">
        <f>IF(報告書第10日目!$B$21="","",報告書第10日目!$B$21)</f>
        <v/>
      </c>
      <c r="C11" s="117" t="str">
        <f>IF(報告書第10日目!$B$30="","",報告書第10日目!$B$30)</f>
        <v/>
      </c>
      <c r="D11" s="115"/>
      <c r="E11" s="119" t="str">
        <f>IF(報告書第10日目!$B$22="","",INDEX(リスト!$B$57:$B$61,MATCH(報告書第10日目!$B$22,リスト!$A$57:$A$61,0)))</f>
        <v/>
      </c>
      <c r="F11" s="119" t="str">
        <f>IF(報告書第10日目!B$23="","",報告書第10日目!B$23)</f>
        <v/>
      </c>
      <c r="G11" s="119" t="str">
        <f>IF(報告書第10日目!B$25="","",報告書第10日目!B$25)</f>
        <v/>
      </c>
      <c r="H11" s="115"/>
      <c r="I11" s="115" t="str">
        <f>IF(報告書第10日目!$C$40="","",報告書第10日目!$C$40)</f>
        <v/>
      </c>
      <c r="J11" s="121" t="str">
        <f>IF(報告書第10日目!$E$40="","",報告書第10日目!$E$40)</f>
        <v/>
      </c>
      <c r="K11" s="121" t="str">
        <f>IF(報告書第10日目!C$42="","",報告書第10日目!C$42)</f>
        <v/>
      </c>
      <c r="L11" s="121" t="str">
        <f>IF(報告書第10日目!C$46="","",報告書第10日目!C$46)</f>
        <v/>
      </c>
      <c r="M11" s="121" t="str">
        <f>IF(報告書第10日目!C$50="","",報告書第10日目!C$50)</f>
        <v/>
      </c>
      <c r="N11" s="121" t="str">
        <f>IF(報告書第10日目!C$54="","",報告書第10日目!C$54)</f>
        <v/>
      </c>
      <c r="O11" s="119" t="str">
        <f>IF(報告書第10日目!$E$59="","",INDEX(リスト!$B$75:$B$81,MATCH(報告書第10日目!$E$59,リスト!$A$75:$A$81,0)))</f>
        <v/>
      </c>
      <c r="P11" s="119" t="str">
        <f>IF(報告書第10日目!C$60="","",報告書第10日目!C$60)</f>
        <v/>
      </c>
      <c r="Q11" s="119">
        <f>+報告書第10日目!C$62</f>
        <v>0</v>
      </c>
      <c r="R11" s="119">
        <f>+報告書第10日目!C$68</f>
        <v>0</v>
      </c>
      <c r="S11" s="119" t="str">
        <f>IF(報告書第10日目!$E$70="","",INDEX(リスト!$B$63:$B$67,MATCH(報告書第10日目!$E$70,リスト!$A$63:$A$67,0)))</f>
        <v/>
      </c>
      <c r="T11" s="158">
        <f>+報告書第10日目!C$71</f>
        <v>0</v>
      </c>
      <c r="U11" s="123" t="str">
        <f>IF(報告書第10日目!$C$30="","",報告書第10日目!$C$30)</f>
        <v/>
      </c>
      <c r="V11" s="123" t="str">
        <f>IF(報告書第10日目!$D$30="","",報告書第10日目!$D$30)</f>
        <v/>
      </c>
      <c r="W11" s="121" t="str">
        <f>IF(報告書第10日目!$E$30="","",報告書第10日目!$E$30)</f>
        <v/>
      </c>
      <c r="X11" s="121" t="str">
        <f>IF(報告書第10日目!$F$30="","",報告書第10日目!$F$30)</f>
        <v/>
      </c>
      <c r="Y11" s="121" t="str">
        <f>IF(報告書第10日目!$B$36="","",報告書第10日目!$B$36)</f>
        <v/>
      </c>
    </row>
  </sheetData>
  <phoneticPr fontId="7"/>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49"/>
  <sheetViews>
    <sheetView view="pageBreakPreview" topLeftCell="A10" zoomScaleNormal="55" zoomScaleSheetLayoutView="100" workbookViewId="0">
      <selection activeCell="A20" sqref="A20:F20"/>
    </sheetView>
  </sheetViews>
  <sheetFormatPr defaultColWidth="8.90625" defaultRowHeight="13" x14ac:dyDescent="0.2"/>
  <cols>
    <col min="1" max="1" width="14.453125" style="44" customWidth="1"/>
    <col min="2" max="6" width="22.7265625" style="44" customWidth="1"/>
    <col min="7" max="7" width="7.36328125" style="45" hidden="1" customWidth="1"/>
    <col min="8" max="8" width="10.453125" style="44" hidden="1" customWidth="1"/>
    <col min="9" max="9" width="46.7265625" style="44" hidden="1" customWidth="1"/>
    <col min="10" max="16384" width="8.90625" style="44"/>
  </cols>
  <sheetData>
    <row r="1" spans="1:8" s="46" customFormat="1" ht="19.899999999999999" customHeight="1" x14ac:dyDescent="0.2">
      <c r="A1" s="530" t="s">
        <v>1964</v>
      </c>
      <c r="B1" s="531"/>
      <c r="C1" s="531"/>
      <c r="D1" s="531"/>
      <c r="E1" s="531"/>
      <c r="F1" s="532"/>
      <c r="G1" s="109"/>
    </row>
    <row r="2" spans="1:8" s="46" customFormat="1" ht="19.899999999999999" customHeight="1" x14ac:dyDescent="0.2">
      <c r="A2" s="47" t="s">
        <v>1953</v>
      </c>
      <c r="E2" s="93" t="s">
        <v>914</v>
      </c>
      <c r="F2" s="162"/>
      <c r="G2" s="109" t="str">
        <f>IF($F$2="","NG","OK")</f>
        <v>NG</v>
      </c>
      <c r="H2" s="46" t="s">
        <v>914</v>
      </c>
    </row>
    <row r="3" spans="1:8" s="46" customFormat="1" ht="19.899999999999999" customHeight="1" x14ac:dyDescent="0.2">
      <c r="A3" s="48"/>
      <c r="B3" s="69"/>
      <c r="C3" s="69"/>
      <c r="D3" s="69"/>
      <c r="E3" s="93" t="s">
        <v>14</v>
      </c>
      <c r="F3" s="97" t="str">
        <f>IF(報告書第１日目!F3="","",報告書第１日目!F3)</f>
        <v/>
      </c>
      <c r="G3" s="109" t="str">
        <f>IF($F$3="NG","×","")</f>
        <v/>
      </c>
    </row>
    <row r="4" spans="1:8" s="46" customFormat="1" ht="19.899999999999999" customHeight="1" x14ac:dyDescent="0.2">
      <c r="A4" s="533" t="s">
        <v>2037</v>
      </c>
      <c r="B4" s="534"/>
      <c r="C4" s="534"/>
      <c r="D4" s="534"/>
      <c r="E4" s="534"/>
      <c r="F4" s="535"/>
      <c r="G4" s="109"/>
    </row>
    <row r="5" spans="1:8" s="46" customFormat="1" ht="19.899999999999999" customHeight="1" x14ac:dyDescent="0.2">
      <c r="A5" s="49"/>
      <c r="B5" s="70"/>
      <c r="C5" s="70"/>
      <c r="D5" s="70"/>
      <c r="E5" s="70"/>
      <c r="F5" s="98"/>
      <c r="G5" s="109"/>
    </row>
    <row r="6" spans="1:8" s="46" customFormat="1" ht="19.899999999999999" customHeight="1" x14ac:dyDescent="0.2">
      <c r="A6" s="613" t="s">
        <v>1941</v>
      </c>
      <c r="B6" s="614"/>
      <c r="C6" s="614"/>
      <c r="D6" s="614"/>
      <c r="E6" s="614"/>
      <c r="F6" s="615"/>
      <c r="G6" s="109"/>
    </row>
    <row r="7" spans="1:8" s="46" customFormat="1" ht="19.899999999999999" customHeight="1" x14ac:dyDescent="0.2">
      <c r="A7" s="616"/>
      <c r="B7" s="614"/>
      <c r="C7" s="614"/>
      <c r="D7" s="614"/>
      <c r="E7" s="614"/>
      <c r="F7" s="615"/>
      <c r="G7" s="109"/>
    </row>
    <row r="8" spans="1:8" s="46" customFormat="1" ht="19.899999999999999" customHeight="1" x14ac:dyDescent="0.2">
      <c r="A8" s="539" t="s">
        <v>1918</v>
      </c>
      <c r="B8" s="540"/>
      <c r="C8" s="540"/>
      <c r="D8" s="540"/>
      <c r="E8" s="540"/>
      <c r="F8" s="541"/>
      <c r="G8" s="109"/>
    </row>
    <row r="9" spans="1:8" s="46" customFormat="1" ht="19.899999999999999" customHeight="1" x14ac:dyDescent="0.2">
      <c r="A9" s="50" t="s">
        <v>1741</v>
      </c>
      <c r="F9" s="99"/>
      <c r="G9" s="109"/>
    </row>
    <row r="10" spans="1:8" s="46" customFormat="1" ht="19.899999999999999" customHeight="1" thickBot="1" x14ac:dyDescent="0.25">
      <c r="A10" s="50" t="s">
        <v>1898</v>
      </c>
      <c r="F10" s="99"/>
      <c r="G10" s="109" t="str">
        <f>IF((COUNTIF($B$11:$B$14,"")+COUNTIF(F11:F13,"")+COUNTIF($D$13,""))&gt;0,"NG","OK")</f>
        <v>NG</v>
      </c>
      <c r="H10" s="46" t="s">
        <v>1923</v>
      </c>
    </row>
    <row r="11" spans="1:8" s="46" customFormat="1" ht="19.899999999999999" customHeight="1" thickBot="1" x14ac:dyDescent="0.25">
      <c r="A11" s="51" t="s">
        <v>10</v>
      </c>
      <c r="B11" s="610" t="str">
        <f>IF('応募依頼 (オンラインのみ)'!$B$15="","",'応募依頼 (オンラインのみ)'!$B$15)</f>
        <v/>
      </c>
      <c r="C11" s="611"/>
      <c r="D11" s="612"/>
      <c r="E11" s="94" t="s">
        <v>2829</v>
      </c>
      <c r="F11" s="100" t="str">
        <f>IF('応募依頼 (オンラインのみ)'!$F$15="","",'応募依頼 (オンラインのみ)'!$F$15)</f>
        <v/>
      </c>
      <c r="G11" s="21" t="e">
        <f>+#REF!</f>
        <v>#REF!</v>
      </c>
    </row>
    <row r="12" spans="1:8" s="46" customFormat="1" ht="19.899999999999999" customHeight="1" x14ac:dyDescent="0.2">
      <c r="A12" s="51" t="s">
        <v>1806</v>
      </c>
      <c r="B12" s="610" t="str">
        <f>IF('応募依頼 (オンラインのみ)'!$B$16="","",'応募依頼 (オンラインのみ)'!$B$16)</f>
        <v/>
      </c>
      <c r="C12" s="611"/>
      <c r="D12" s="612"/>
      <c r="E12" s="94" t="s">
        <v>2830</v>
      </c>
      <c r="F12" s="101" t="str">
        <f>IF('応募依頼 (オンラインのみ)'!$F$16="","",'応募依頼 (オンラインのみ)'!$F$16)</f>
        <v/>
      </c>
      <c r="G12" s="109"/>
    </row>
    <row r="13" spans="1:8" s="46" customFormat="1" ht="19.899999999999999" customHeight="1" x14ac:dyDescent="0.2">
      <c r="A13" s="51" t="s">
        <v>1910</v>
      </c>
      <c r="B13" s="72" t="str">
        <f>IF('応募依頼 (オンラインのみ)'!$B$17="","",'応募依頼 (オンラインのみ)'!$B$17)</f>
        <v/>
      </c>
      <c r="C13" s="52" t="s">
        <v>2831</v>
      </c>
      <c r="D13" s="88" t="str">
        <f>IF('応募依頼 (オンラインのみ)'!$D$17="","",'応募依頼 (オンラインのみ)'!$D$17)</f>
        <v/>
      </c>
      <c r="E13" s="95" t="s">
        <v>2832</v>
      </c>
      <c r="F13" s="100" t="str">
        <f>IF('応募依頼 (オンラインのみ)'!$F$17="","",'応募依頼 (オンラインのみ)'!$F$17)</f>
        <v/>
      </c>
      <c r="G13" s="109"/>
    </row>
    <row r="14" spans="1:8" s="46" customFormat="1" ht="19.899999999999999" customHeight="1" x14ac:dyDescent="0.2">
      <c r="A14" s="52" t="s">
        <v>903</v>
      </c>
      <c r="B14" s="611" t="str">
        <f>IF('応募依頼 (オンラインのみ)'!$C$12="","",'応募依頼 (オンラインのみ)'!$C$12&amp;"　"&amp;'応募依頼 (オンラインのみ)'!$C$14&amp;'応募依頼 (オンラインのみ)'!$D$14&amp;'応募依頼 (オンラインのみ)'!$E$14)</f>
        <v/>
      </c>
      <c r="C14" s="611"/>
      <c r="D14" s="611"/>
      <c r="E14" s="611"/>
      <c r="F14" s="612"/>
      <c r="G14" s="109"/>
    </row>
    <row r="15" spans="1:8" s="46" customFormat="1" ht="19.899999999999999" customHeight="1" x14ac:dyDescent="0.2">
      <c r="A15" s="50" t="s">
        <v>1904</v>
      </c>
      <c r="F15" s="99"/>
      <c r="G15" s="109"/>
    </row>
    <row r="16" spans="1:8" s="3" customFormat="1" ht="19.899999999999999" customHeight="1" x14ac:dyDescent="0.2">
      <c r="A16" s="5" t="s">
        <v>10</v>
      </c>
      <c r="B16" s="9" t="str">
        <f>IF('応募依頼 (オンラインのみ)'!$B$19="","",'応募依頼 (オンラインのみ)'!$B$19)</f>
        <v/>
      </c>
      <c r="C16" s="7" t="s">
        <v>2833</v>
      </c>
      <c r="D16" s="8" t="str">
        <f>IF('応募依頼 (オンラインのみ)'!$D$19="","",'応募依頼 (オンラインのみ)'!$D$19)</f>
        <v/>
      </c>
      <c r="E16" s="12"/>
      <c r="F16" s="17"/>
      <c r="G16" s="159"/>
    </row>
    <row r="17" spans="1:8" s="3" customFormat="1" ht="19.899999999999999" customHeight="1" x14ac:dyDescent="0.2">
      <c r="A17" s="5" t="s">
        <v>1567</v>
      </c>
      <c r="B17" s="9" t="str">
        <f>IF('応募依頼 (オンラインのみ)'!$B$20="","",'応募依頼 (オンラインのみ)'!$B$20)</f>
        <v/>
      </c>
      <c r="C17" s="7" t="s">
        <v>2830</v>
      </c>
      <c r="D17" s="14" t="str">
        <f>IF('応募依頼 (オンラインのみ)'!$D$20="","",'応募依頼 (オンラインのみ)'!$D$20)</f>
        <v/>
      </c>
      <c r="E17" s="7" t="s">
        <v>2832</v>
      </c>
      <c r="F17" s="19" t="str">
        <f>IF('応募依頼 (オンラインのみ)'!$F$20="","",'応募依頼 (オンラインのみ)'!$F$20)</f>
        <v/>
      </c>
      <c r="G17" s="159"/>
    </row>
    <row r="18" spans="1:8" s="46" customFormat="1" ht="19.899999999999999" customHeight="1" x14ac:dyDescent="0.2">
      <c r="A18" s="50"/>
      <c r="B18" s="73"/>
      <c r="C18" s="73"/>
      <c r="D18" s="73"/>
      <c r="E18" s="73"/>
      <c r="F18" s="102"/>
      <c r="G18" s="109"/>
    </row>
    <row r="19" spans="1:8" s="46" customFormat="1" ht="19.899999999999999" customHeight="1" x14ac:dyDescent="0.2">
      <c r="A19" s="50" t="s">
        <v>1672</v>
      </c>
      <c r="B19" s="73"/>
      <c r="C19" s="73"/>
      <c r="D19" s="73"/>
      <c r="E19" s="73"/>
      <c r="F19" s="102"/>
      <c r="G19" s="109" t="str">
        <f>IF(COUNTIF($B$21:$B$22,"")&gt;0,"NG","OK")</f>
        <v>NG</v>
      </c>
      <c r="H19" s="111">
        <v>2</v>
      </c>
    </row>
    <row r="20" spans="1:8" s="46" customFormat="1" ht="19.899999999999999" customHeight="1" x14ac:dyDescent="0.2">
      <c r="A20" s="623" t="s">
        <v>1966</v>
      </c>
      <c r="B20" s="623"/>
      <c r="C20" s="623"/>
      <c r="D20" s="623"/>
      <c r="E20" s="623"/>
      <c r="F20" s="624"/>
      <c r="G20" s="109"/>
    </row>
    <row r="21" spans="1:8" s="46" customFormat="1" ht="19.899999999999999" customHeight="1" x14ac:dyDescent="0.2">
      <c r="A21" s="52" t="s">
        <v>1916</v>
      </c>
      <c r="B21" s="521"/>
      <c r="C21" s="523"/>
      <c r="D21" s="73"/>
      <c r="E21" s="73"/>
      <c r="F21" s="102"/>
      <c r="G21" s="109"/>
    </row>
    <row r="22" spans="1:8" s="46" customFormat="1" ht="19.899999999999999" customHeight="1" x14ac:dyDescent="0.2">
      <c r="A22" s="53" t="s">
        <v>1766</v>
      </c>
      <c r="B22" s="521"/>
      <c r="C22" s="523"/>
      <c r="D22" s="89"/>
      <c r="E22" s="89"/>
      <c r="F22" s="103"/>
      <c r="G22" s="109"/>
    </row>
    <row r="23" spans="1:8" s="46" customFormat="1" ht="19.899999999999999" customHeight="1" x14ac:dyDescent="0.2">
      <c r="A23" s="602" t="s">
        <v>1995</v>
      </c>
      <c r="B23" s="617"/>
      <c r="C23" s="618"/>
      <c r="D23" s="618"/>
      <c r="E23" s="618"/>
      <c r="F23" s="619"/>
      <c r="G23" s="109"/>
    </row>
    <row r="24" spans="1:8" s="46" customFormat="1" ht="58.9" customHeight="1" x14ac:dyDescent="0.2">
      <c r="A24" s="603"/>
      <c r="B24" s="620"/>
      <c r="C24" s="621"/>
      <c r="D24" s="621"/>
      <c r="E24" s="621"/>
      <c r="F24" s="622"/>
      <c r="G24" s="109"/>
    </row>
    <row r="25" spans="1:8" s="46" customFormat="1" ht="19.899999999999999" customHeight="1" x14ac:dyDescent="0.2">
      <c r="A25" s="602" t="s">
        <v>1921</v>
      </c>
      <c r="B25" s="617"/>
      <c r="C25" s="618"/>
      <c r="D25" s="618"/>
      <c r="E25" s="618"/>
      <c r="F25" s="619"/>
      <c r="G25" s="109"/>
    </row>
    <row r="26" spans="1:8" s="46" customFormat="1" ht="19.899999999999999" customHeight="1" x14ac:dyDescent="0.2">
      <c r="A26" s="603"/>
      <c r="B26" s="620"/>
      <c r="C26" s="621"/>
      <c r="D26" s="621"/>
      <c r="E26" s="621"/>
      <c r="F26" s="622"/>
      <c r="G26" s="109"/>
    </row>
    <row r="27" spans="1:8" s="46" customFormat="1" ht="19.899999999999999" customHeight="1" x14ac:dyDescent="0.2">
      <c r="A27" s="50"/>
      <c r="F27" s="99"/>
      <c r="G27" s="109"/>
    </row>
    <row r="28" spans="1:8" s="46" customFormat="1" ht="19.899999999999999" customHeight="1" x14ac:dyDescent="0.2">
      <c r="A28" s="50" t="s">
        <v>1885</v>
      </c>
      <c r="B28" s="68"/>
      <c r="C28" s="153"/>
      <c r="D28" s="153"/>
      <c r="E28" s="153"/>
      <c r="F28" s="153"/>
      <c r="G28" s="109"/>
    </row>
    <row r="29" spans="1:8" s="46" customFormat="1" ht="19.899999999999999" customHeight="1" x14ac:dyDescent="0.2">
      <c r="A29" s="50"/>
      <c r="B29" s="74" t="s">
        <v>23</v>
      </c>
      <c r="C29" s="74" t="s">
        <v>100</v>
      </c>
      <c r="D29" s="74" t="s">
        <v>931</v>
      </c>
      <c r="E29" s="74" t="s">
        <v>1462</v>
      </c>
      <c r="F29" s="74" t="s">
        <v>1959</v>
      </c>
      <c r="G29" s="109"/>
    </row>
    <row r="30" spans="1:8" s="46" customFormat="1" ht="19.899999999999999" customHeight="1" x14ac:dyDescent="0.2">
      <c r="A30" s="54" t="s">
        <v>1879</v>
      </c>
      <c r="B30" s="161"/>
      <c r="C30" s="82"/>
      <c r="D30" s="90"/>
      <c r="E30" s="15">
        <v>0</v>
      </c>
      <c r="F30" s="104" t="str">
        <f>IF(OR($C$30="",$D$30=""),"",1440*($D$30-$C$30)-$E$30)</f>
        <v/>
      </c>
      <c r="G30" s="109" t="str">
        <f>IF(COUNTIF($B$30:$D$30,"")&gt;0,"NG","OK")</f>
        <v>NG</v>
      </c>
      <c r="H30" s="46" t="s">
        <v>1915</v>
      </c>
    </row>
    <row r="31" spans="1:8" s="46" customFormat="1" ht="19.899999999999999" hidden="1" customHeight="1" x14ac:dyDescent="0.2">
      <c r="A31" s="54" t="s">
        <v>1811</v>
      </c>
      <c r="B31" s="52" t="s">
        <v>1911</v>
      </c>
      <c r="C31" s="608" t="e">
        <f>IF(#REF!="","",#REF!)</f>
        <v>#REF!</v>
      </c>
      <c r="D31" s="609"/>
      <c r="E31" s="52" t="s">
        <v>1912</v>
      </c>
      <c r="F31" s="20" t="e">
        <f>IF(#REF!="","",#REF!)</f>
        <v>#REF!</v>
      </c>
      <c r="G31" s="109" t="str">
        <f>IF((COUNTIF($C$31:$C$33,"")+COUNTIF($F$31,""))&gt;0,"NG","OK")</f>
        <v>OK</v>
      </c>
      <c r="H31" s="46" t="s">
        <v>1811</v>
      </c>
    </row>
    <row r="32" spans="1:8" s="46" customFormat="1" ht="19.899999999999999" hidden="1" customHeight="1" x14ac:dyDescent="0.2">
      <c r="A32" s="55" t="s">
        <v>1232</v>
      </c>
      <c r="B32" s="52" t="s">
        <v>1310</v>
      </c>
      <c r="C32" s="608" t="e">
        <f>IF(#REF!="","",#REF!)</f>
        <v>#REF!</v>
      </c>
      <c r="D32" s="609"/>
      <c r="E32" s="52" t="s">
        <v>1913</v>
      </c>
      <c r="F32" s="231" t="e">
        <f>IF(#REF!="","",#REF!)</f>
        <v>#REF!</v>
      </c>
      <c r="G32" s="109"/>
    </row>
    <row r="33" spans="1:8" s="46" customFormat="1" ht="19.899999999999999" hidden="1" customHeight="1" x14ac:dyDescent="0.2">
      <c r="A33" s="56"/>
      <c r="B33" s="52" t="s">
        <v>1903</v>
      </c>
      <c r="C33" s="232" t="e">
        <f>IF(#REF!="","",#REF!)</f>
        <v>#REF!</v>
      </c>
      <c r="F33" s="99"/>
      <c r="G33" s="109"/>
    </row>
    <row r="34" spans="1:8" s="46" customFormat="1" ht="19.899999999999999" customHeight="1" x14ac:dyDescent="0.2">
      <c r="A34" s="50"/>
      <c r="C34" s="83"/>
      <c r="F34" s="99"/>
      <c r="G34" s="109"/>
    </row>
    <row r="35" spans="1:8" s="46" customFormat="1" ht="19.899999999999999" customHeight="1" x14ac:dyDescent="0.2">
      <c r="A35" s="57" t="s">
        <v>1971</v>
      </c>
      <c r="B35" s="75"/>
      <c r="C35" s="75"/>
      <c r="D35" s="73"/>
      <c r="E35" s="73"/>
      <c r="F35" s="102"/>
      <c r="G35" s="109" t="str">
        <f>IF($B$36="","NG","OK")</f>
        <v>NG</v>
      </c>
      <c r="H35" s="111" t="s">
        <v>1146</v>
      </c>
    </row>
    <row r="36" spans="1:8" s="46" customFormat="1" ht="19.899999999999999" customHeight="1" x14ac:dyDescent="0.2">
      <c r="A36" s="58" t="s">
        <v>1456</v>
      </c>
      <c r="B36" s="606"/>
      <c r="C36" s="607"/>
      <c r="D36" s="73"/>
      <c r="E36" s="73"/>
      <c r="F36" s="102"/>
      <c r="G36" s="109"/>
    </row>
    <row r="37" spans="1:8" s="46" customFormat="1" ht="19.899999999999999" customHeight="1" x14ac:dyDescent="0.2">
      <c r="A37" s="50"/>
      <c r="C37" s="83"/>
      <c r="F37" s="99"/>
      <c r="G37" s="109"/>
    </row>
    <row r="38" spans="1:8" s="46" customFormat="1" ht="19.899999999999999" customHeight="1" x14ac:dyDescent="0.2">
      <c r="A38" s="50" t="s">
        <v>2015</v>
      </c>
      <c r="C38" s="83"/>
      <c r="F38" s="99"/>
      <c r="G38" s="109"/>
    </row>
    <row r="39" spans="1:8" s="46" customFormat="1" ht="19.899999999999999" customHeight="1" x14ac:dyDescent="0.2">
      <c r="A39" s="59" t="s">
        <v>1969</v>
      </c>
      <c r="B39" s="76"/>
      <c r="C39" s="84" t="s">
        <v>1944</v>
      </c>
      <c r="D39" s="91"/>
      <c r="E39" s="604" t="s">
        <v>1942</v>
      </c>
      <c r="F39" s="605"/>
      <c r="G39" s="109" t="str">
        <f>IF(OR($C$40="",$E$40=""),"NG","OK")</f>
        <v>NG</v>
      </c>
      <c r="H39" s="46" t="s">
        <v>706</v>
      </c>
    </row>
    <row r="40" spans="1:8" s="46" customFormat="1" ht="19.899999999999999" customHeight="1" x14ac:dyDescent="0.2">
      <c r="A40" s="60"/>
      <c r="B40" s="77"/>
      <c r="C40" s="521"/>
      <c r="D40" s="523"/>
      <c r="E40" s="96"/>
      <c r="F40" s="152" t="s">
        <v>1943</v>
      </c>
      <c r="G40" s="109"/>
    </row>
    <row r="41" spans="1:8" s="46" customFormat="1" ht="19.899999999999999" customHeight="1" x14ac:dyDescent="0.2">
      <c r="A41" s="61" t="s">
        <v>1970</v>
      </c>
      <c r="B41" s="78"/>
      <c r="C41" s="85"/>
      <c r="D41" s="80"/>
      <c r="E41" s="80"/>
      <c r="F41" s="106"/>
      <c r="G41" s="109" t="str">
        <f>IF(OR($C$42="",$C$46="",$C$50="",$C$54=""),"NG","OK")</f>
        <v>NG</v>
      </c>
      <c r="H41" s="46" t="s">
        <v>1799</v>
      </c>
    </row>
    <row r="42" spans="1:8" s="46" customFormat="1" ht="18.649999999999999" customHeight="1" x14ac:dyDescent="0.2">
      <c r="A42" s="61" t="s">
        <v>1919</v>
      </c>
      <c r="B42" s="76"/>
      <c r="C42" s="572"/>
      <c r="D42" s="573"/>
      <c r="E42" s="573"/>
      <c r="F42" s="574"/>
      <c r="G42" s="109"/>
    </row>
    <row r="43" spans="1:8" s="46" customFormat="1" ht="18.649999999999999" customHeight="1" x14ac:dyDescent="0.2">
      <c r="A43" s="62" t="s">
        <v>1091</v>
      </c>
      <c r="B43" s="79"/>
      <c r="C43" s="575"/>
      <c r="D43" s="576"/>
      <c r="E43" s="576"/>
      <c r="F43" s="577"/>
      <c r="G43" s="109"/>
    </row>
    <row r="44" spans="1:8" s="46" customFormat="1" ht="19.899999999999999" customHeight="1" x14ac:dyDescent="0.2">
      <c r="A44" s="62"/>
      <c r="B44" s="79"/>
      <c r="C44" s="575"/>
      <c r="D44" s="576"/>
      <c r="E44" s="576"/>
      <c r="F44" s="577"/>
      <c r="G44" s="109"/>
    </row>
    <row r="45" spans="1:8" s="46" customFormat="1" ht="19.899999999999999" customHeight="1" x14ac:dyDescent="0.2">
      <c r="A45" s="63"/>
      <c r="B45" s="77"/>
      <c r="C45" s="578"/>
      <c r="D45" s="579"/>
      <c r="E45" s="579"/>
      <c r="F45" s="580"/>
      <c r="G45" s="109"/>
    </row>
    <row r="46" spans="1:8" s="46" customFormat="1" ht="19.899999999999999" customHeight="1" x14ac:dyDescent="0.2">
      <c r="A46" s="61" t="s">
        <v>2001</v>
      </c>
      <c r="B46" s="76"/>
      <c r="C46" s="572"/>
      <c r="D46" s="573"/>
      <c r="E46" s="573"/>
      <c r="F46" s="574"/>
      <c r="G46" s="109"/>
    </row>
    <row r="47" spans="1:8" s="46" customFormat="1" ht="19.899999999999999" customHeight="1" x14ac:dyDescent="0.2">
      <c r="A47" s="62" t="s">
        <v>1091</v>
      </c>
      <c r="B47" s="79"/>
      <c r="C47" s="575"/>
      <c r="D47" s="576"/>
      <c r="E47" s="576"/>
      <c r="F47" s="577"/>
      <c r="G47" s="109"/>
    </row>
    <row r="48" spans="1:8" s="46" customFormat="1" ht="19.899999999999999" customHeight="1" x14ac:dyDescent="0.2">
      <c r="A48" s="62"/>
      <c r="B48" s="79"/>
      <c r="C48" s="575"/>
      <c r="D48" s="576"/>
      <c r="E48" s="576"/>
      <c r="F48" s="577"/>
      <c r="G48" s="109"/>
    </row>
    <row r="49" spans="1:8" s="46" customFormat="1" ht="19.899999999999999" customHeight="1" x14ac:dyDescent="0.2">
      <c r="A49" s="63"/>
      <c r="B49" s="77"/>
      <c r="C49" s="578"/>
      <c r="D49" s="579"/>
      <c r="E49" s="579"/>
      <c r="F49" s="580"/>
      <c r="G49" s="109"/>
    </row>
    <row r="50" spans="1:8" s="46" customFormat="1" ht="19.899999999999999" customHeight="1" x14ac:dyDescent="0.2">
      <c r="A50" s="61" t="s">
        <v>2006</v>
      </c>
      <c r="B50" s="76"/>
      <c r="C50" s="572"/>
      <c r="D50" s="573"/>
      <c r="E50" s="573"/>
      <c r="F50" s="574"/>
      <c r="G50" s="109"/>
    </row>
    <row r="51" spans="1:8" s="46" customFormat="1" ht="19.899999999999999" customHeight="1" x14ac:dyDescent="0.2">
      <c r="A51" s="62" t="s">
        <v>1091</v>
      </c>
      <c r="B51" s="79"/>
      <c r="C51" s="575"/>
      <c r="D51" s="576"/>
      <c r="E51" s="576"/>
      <c r="F51" s="577"/>
      <c r="G51" s="109"/>
    </row>
    <row r="52" spans="1:8" s="46" customFormat="1" ht="19.899999999999999" customHeight="1" x14ac:dyDescent="0.2">
      <c r="A52" s="62"/>
      <c r="B52" s="79"/>
      <c r="C52" s="575"/>
      <c r="D52" s="576"/>
      <c r="E52" s="576"/>
      <c r="F52" s="577"/>
      <c r="G52" s="109"/>
    </row>
    <row r="53" spans="1:8" s="46" customFormat="1" ht="19.899999999999999" customHeight="1" x14ac:dyDescent="0.2">
      <c r="A53" s="63"/>
      <c r="B53" s="77"/>
      <c r="C53" s="578"/>
      <c r="D53" s="579"/>
      <c r="E53" s="579"/>
      <c r="F53" s="580"/>
      <c r="G53" s="109"/>
    </row>
    <row r="54" spans="1:8" s="46" customFormat="1" ht="19.899999999999999" customHeight="1" x14ac:dyDescent="0.2">
      <c r="A54" s="59" t="s">
        <v>2005</v>
      </c>
      <c r="B54" s="76"/>
      <c r="C54" s="572"/>
      <c r="D54" s="573"/>
      <c r="E54" s="573"/>
      <c r="F54" s="581"/>
      <c r="G54" s="109"/>
    </row>
    <row r="55" spans="1:8" s="46" customFormat="1" ht="19.899999999999999" customHeight="1" x14ac:dyDescent="0.2">
      <c r="A55" s="64" t="s">
        <v>2009</v>
      </c>
      <c r="B55" s="79"/>
      <c r="C55" s="575"/>
      <c r="D55" s="576"/>
      <c r="E55" s="576"/>
      <c r="F55" s="582"/>
      <c r="G55" s="109"/>
    </row>
    <row r="56" spans="1:8" s="46" customFormat="1" ht="19.899999999999999" customHeight="1" x14ac:dyDescent="0.2">
      <c r="A56" s="64"/>
      <c r="B56" s="79"/>
      <c r="C56" s="575"/>
      <c r="D56" s="576"/>
      <c r="E56" s="576"/>
      <c r="F56" s="582"/>
      <c r="G56" s="109"/>
    </row>
    <row r="57" spans="1:8" s="46" customFormat="1" ht="19.899999999999999" customHeight="1" x14ac:dyDescent="0.2">
      <c r="A57" s="64"/>
      <c r="B57" s="79"/>
      <c r="C57" s="575"/>
      <c r="D57" s="576"/>
      <c r="E57" s="576"/>
      <c r="F57" s="582"/>
      <c r="G57" s="109"/>
    </row>
    <row r="58" spans="1:8" s="46" customFormat="1" ht="19.899999999999999" customHeight="1" x14ac:dyDescent="0.2">
      <c r="A58" s="60"/>
      <c r="B58" s="77"/>
      <c r="C58" s="578"/>
      <c r="D58" s="579"/>
      <c r="E58" s="579"/>
      <c r="F58" s="583"/>
      <c r="G58" s="109"/>
    </row>
    <row r="59" spans="1:8" s="46" customFormat="1" ht="19.899999999999999" customHeight="1" thickBot="1" x14ac:dyDescent="0.25">
      <c r="A59" s="61" t="s">
        <v>2012</v>
      </c>
      <c r="B59" s="76"/>
      <c r="C59" s="591" t="s">
        <v>598</v>
      </c>
      <c r="D59" s="592"/>
      <c r="E59" s="584"/>
      <c r="F59" s="585"/>
      <c r="G59" s="109" t="str">
        <f>IF(OR($E$59="",AND(NOT($G$60=""),$C$60="")),"NG","OK")</f>
        <v>NG</v>
      </c>
      <c r="H59" s="46" t="s">
        <v>2058</v>
      </c>
    </row>
    <row r="60" spans="1:8" s="46" customFormat="1" ht="19.899999999999999" customHeight="1" thickBot="1" x14ac:dyDescent="0.25">
      <c r="A60" s="62"/>
      <c r="B60" s="79"/>
      <c r="C60" s="586"/>
      <c r="D60" s="587"/>
      <c r="E60" s="587"/>
      <c r="F60" s="587"/>
      <c r="G60" s="110" t="str">
        <f>IF(E59="⑦その他","他","")</f>
        <v/>
      </c>
    </row>
    <row r="61" spans="1:8" s="46" customFormat="1" ht="19.899999999999999" customHeight="1" x14ac:dyDescent="0.2">
      <c r="A61" s="63"/>
      <c r="B61" s="77"/>
      <c r="C61" s="588"/>
      <c r="D61" s="589"/>
      <c r="E61" s="589"/>
      <c r="F61" s="590"/>
      <c r="G61" s="109"/>
    </row>
    <row r="62" spans="1:8" s="46" customFormat="1" ht="19.899999999999999" customHeight="1" x14ac:dyDescent="0.2">
      <c r="A62" s="59" t="s">
        <v>2007</v>
      </c>
      <c r="B62" s="76"/>
      <c r="C62" s="575"/>
      <c r="D62" s="576"/>
      <c r="E62" s="576"/>
      <c r="F62" s="577"/>
      <c r="G62" s="109"/>
    </row>
    <row r="63" spans="1:8" s="46" customFormat="1" ht="19.899999999999999" customHeight="1" x14ac:dyDescent="0.2">
      <c r="A63" s="64" t="s">
        <v>2008</v>
      </c>
      <c r="B63" s="79"/>
      <c r="C63" s="575"/>
      <c r="D63" s="576"/>
      <c r="E63" s="576"/>
      <c r="F63" s="577"/>
      <c r="G63" s="109"/>
    </row>
    <row r="64" spans="1:8" s="46" customFormat="1" ht="19.899999999999999" customHeight="1" x14ac:dyDescent="0.2">
      <c r="A64" s="64" t="s">
        <v>2010</v>
      </c>
      <c r="B64" s="79"/>
      <c r="C64" s="575"/>
      <c r="D64" s="576"/>
      <c r="E64" s="576"/>
      <c r="F64" s="577"/>
      <c r="G64" s="109"/>
    </row>
    <row r="65" spans="1:8" s="46" customFormat="1" ht="19.899999999999999" customHeight="1" x14ac:dyDescent="0.2">
      <c r="A65" s="60"/>
      <c r="B65" s="77"/>
      <c r="C65" s="578"/>
      <c r="D65" s="579"/>
      <c r="E65" s="579"/>
      <c r="F65" s="580"/>
      <c r="G65" s="109"/>
    </row>
    <row r="66" spans="1:8" s="46" customFormat="1" ht="21.75" customHeight="1" x14ac:dyDescent="0.2">
      <c r="A66" s="62" t="s">
        <v>2013</v>
      </c>
      <c r="B66" s="79"/>
      <c r="C66" s="596" t="s">
        <v>1945</v>
      </c>
      <c r="D66" s="597"/>
      <c r="E66" s="597"/>
      <c r="F66" s="598"/>
      <c r="G66" s="109"/>
    </row>
    <row r="67" spans="1:8" s="46" customFormat="1" ht="21.75" customHeight="1" x14ac:dyDescent="0.2">
      <c r="A67" s="62"/>
      <c r="B67" s="79"/>
      <c r="C67" s="599"/>
      <c r="D67" s="600"/>
      <c r="E67" s="600"/>
      <c r="F67" s="601"/>
      <c r="G67" s="109"/>
    </row>
    <row r="68" spans="1:8" s="46" customFormat="1" ht="19.899999999999999" customHeight="1" x14ac:dyDescent="0.2">
      <c r="A68" s="62"/>
      <c r="B68" s="79"/>
      <c r="C68" s="572"/>
      <c r="D68" s="573"/>
      <c r="E68" s="573"/>
      <c r="F68" s="581"/>
      <c r="G68" s="109"/>
    </row>
    <row r="69" spans="1:8" s="46" customFormat="1" ht="19.899999999999999" customHeight="1" x14ac:dyDescent="0.2">
      <c r="A69" s="62"/>
      <c r="B69" s="79"/>
      <c r="C69" s="578"/>
      <c r="D69" s="579"/>
      <c r="E69" s="579"/>
      <c r="F69" s="583"/>
      <c r="G69" s="109"/>
    </row>
    <row r="70" spans="1:8" s="46" customFormat="1" ht="19.899999999999999" customHeight="1" thickBot="1" x14ac:dyDescent="0.25">
      <c r="A70" s="146" t="s">
        <v>2014</v>
      </c>
      <c r="B70" s="91"/>
      <c r="C70" s="591" t="s">
        <v>1946</v>
      </c>
      <c r="D70" s="592"/>
      <c r="E70" s="584"/>
      <c r="F70" s="595"/>
      <c r="G70" s="109" t="str">
        <f>IF(OR($E$70="",AND(NOT($G$71=""),$C$71="")),"NG","OK")</f>
        <v>NG</v>
      </c>
      <c r="H70" s="46" t="s">
        <v>1977</v>
      </c>
    </row>
    <row r="71" spans="1:8" s="46" customFormat="1" ht="19.899999999999999" customHeight="1" thickBot="1" x14ac:dyDescent="0.25">
      <c r="A71" s="61" t="s">
        <v>2002</v>
      </c>
      <c r="B71" s="76"/>
      <c r="C71" s="593"/>
      <c r="D71" s="594"/>
      <c r="E71" s="594"/>
      <c r="F71" s="594"/>
      <c r="G71" s="110" t="str">
        <f>IF($E$70="⑤その他","他","")</f>
        <v/>
      </c>
    </row>
    <row r="72" spans="1:8" s="46" customFormat="1" ht="19.899999999999999" customHeight="1" x14ac:dyDescent="0.2">
      <c r="A72" s="63"/>
      <c r="B72" s="77"/>
      <c r="C72" s="588"/>
      <c r="D72" s="589"/>
      <c r="E72" s="589"/>
      <c r="F72" s="589"/>
      <c r="G72" s="109"/>
    </row>
    <row r="73" spans="1:8" s="46" customFormat="1" ht="19.899999999999999" customHeight="1" x14ac:dyDescent="0.2">
      <c r="A73" s="50"/>
      <c r="C73" s="83"/>
      <c r="F73" s="99"/>
      <c r="G73" s="109"/>
    </row>
    <row r="74" spans="1:8" s="46" customFormat="1" ht="19.899999999999999" customHeight="1" x14ac:dyDescent="0.2">
      <c r="A74" s="50"/>
      <c r="C74" s="83"/>
      <c r="F74" s="99"/>
      <c r="G74" s="109"/>
    </row>
    <row r="75" spans="1:8" s="46" customFormat="1" ht="19.899999999999999" customHeight="1" x14ac:dyDescent="0.2">
      <c r="A75" s="50"/>
      <c r="B75" s="65" t="str">
        <f>IF(COUNTIF($G$1:$G$72,"NG")&gt;0,"未記入のセルが有ります。以下の項目に水色と黄色のセルが残っていないかご確認下さい。","")</f>
        <v>未記入のセルが有ります。以下の項目に水色と黄色のセルが残っていないかご確認下さい。</v>
      </c>
      <c r="C75" s="83"/>
      <c r="F75" s="99"/>
      <c r="G75" s="109"/>
    </row>
    <row r="76" spans="1:8" s="46" customFormat="1" ht="19.899999999999999" customHeight="1" x14ac:dyDescent="0.2">
      <c r="A76" s="50"/>
      <c r="B76" s="65" t="str">
        <f>IF(OR(G59&lt;&gt;"NG",$G$70="NG"),"なお、その他を選択した場合、具体的な記入が必要となりますのでご注意下さい","")</f>
        <v>なお、その他を選択した場合、具体的な記入が必要となりますのでご注意下さい</v>
      </c>
      <c r="C76" s="83"/>
      <c r="F76" s="99"/>
      <c r="G76" s="109"/>
    </row>
    <row r="77" spans="1:8" s="46" customFormat="1" ht="19.899999999999999" customHeight="1" x14ac:dyDescent="0.2">
      <c r="A77" s="50"/>
      <c r="B77" s="65"/>
      <c r="C77" s="83"/>
      <c r="F77" s="99"/>
      <c r="G77" s="109"/>
    </row>
    <row r="78" spans="1:8" s="46" customFormat="1" ht="19.899999999999999" customHeight="1" x14ac:dyDescent="0.2">
      <c r="A78" s="50"/>
      <c r="B78" s="65" t="str">
        <f>IF($G$2="NG",$H$2,"")</f>
        <v>報告日</v>
      </c>
      <c r="C78" s="86" t="str">
        <f>IF($G$10="NG",$H$10,"")</f>
        <v>１－１．</v>
      </c>
      <c r="D78" s="92">
        <f>IF($G$19="NG",$H$19,"")</f>
        <v>2</v>
      </c>
      <c r="E78" s="65" t="str">
        <f>IF($G$30="NG",$H$30,"")</f>
        <v>３－１．</v>
      </c>
      <c r="F78" s="107" t="str">
        <f>IF($G$31="NG",$H$31,"")</f>
        <v/>
      </c>
      <c r="G78" s="109"/>
    </row>
    <row r="79" spans="1:8" s="46" customFormat="1" ht="19.899999999999999" customHeight="1" x14ac:dyDescent="0.2">
      <c r="B79" s="65" t="str">
        <f>IF($G$35="NG",$H$35,"")</f>
        <v>4</v>
      </c>
      <c r="C79" s="65" t="str">
        <f>IF($G$39="NG",$H$39,"")</f>
        <v>５－１．</v>
      </c>
      <c r="D79" s="86" t="str">
        <f>IF($G$41="NG",$H$41,"")</f>
        <v>５－２．</v>
      </c>
      <c r="E79" s="65" t="str">
        <f>IF($G$59="NG",$H$59,"")</f>
        <v>５－２．(成果物）</v>
      </c>
      <c r="F79" s="107" t="str">
        <f>IF($G$70="NG",$H$70,"")</f>
        <v>５－３．</v>
      </c>
      <c r="G79" s="109"/>
    </row>
    <row r="80" spans="1:8" s="46" customFormat="1" ht="19.899999999999999" customHeight="1" x14ac:dyDescent="0.2">
      <c r="A80" s="50"/>
      <c r="C80" s="83"/>
      <c r="F80" s="99"/>
      <c r="G80" s="109"/>
    </row>
    <row r="81" spans="1:7" s="46" customFormat="1" ht="19.899999999999999" customHeight="1" x14ac:dyDescent="0.2">
      <c r="A81" s="50"/>
      <c r="C81" s="83"/>
      <c r="F81" s="99"/>
      <c r="G81" s="109"/>
    </row>
    <row r="82" spans="1:7" s="46" customFormat="1" ht="19.899999999999999" customHeight="1" x14ac:dyDescent="0.2">
      <c r="A82" s="50" t="s">
        <v>2029</v>
      </c>
      <c r="C82" s="83"/>
      <c r="F82" s="99"/>
      <c r="G82" s="109"/>
    </row>
    <row r="83" spans="1:7" s="46" customFormat="1" ht="19.899999999999999" customHeight="1" x14ac:dyDescent="0.2">
      <c r="A83" s="66" t="s">
        <v>1960</v>
      </c>
      <c r="B83" s="80"/>
      <c r="C83" s="85"/>
      <c r="D83" s="80"/>
      <c r="E83" s="80"/>
      <c r="F83" s="91"/>
      <c r="G83" s="109"/>
    </row>
    <row r="84" spans="1:7" s="46" customFormat="1" ht="19.899999999999999" customHeight="1" x14ac:dyDescent="0.2">
      <c r="A84" s="50"/>
      <c r="C84" s="83"/>
      <c r="F84" s="99"/>
      <c r="G84" s="109"/>
    </row>
    <row r="85" spans="1:7" s="46" customFormat="1" ht="19.899999999999999" customHeight="1" x14ac:dyDescent="0.2">
      <c r="A85" s="50"/>
      <c r="C85" s="83"/>
      <c r="F85" s="99"/>
      <c r="G85" s="109"/>
    </row>
    <row r="86" spans="1:7" s="46" customFormat="1" ht="19.899999999999999" customHeight="1" x14ac:dyDescent="0.2">
      <c r="A86" s="50"/>
      <c r="C86" s="83"/>
      <c r="F86" s="99"/>
      <c r="G86" s="109"/>
    </row>
    <row r="87" spans="1:7" s="46" customFormat="1" ht="19.899999999999999" customHeight="1" x14ac:dyDescent="0.2">
      <c r="A87" s="50"/>
      <c r="C87" s="83"/>
      <c r="F87" s="99"/>
      <c r="G87" s="109"/>
    </row>
    <row r="88" spans="1:7" s="46" customFormat="1" ht="19.899999999999999" customHeight="1" x14ac:dyDescent="0.2">
      <c r="A88" s="50"/>
      <c r="C88" s="83"/>
      <c r="F88" s="99"/>
      <c r="G88" s="109"/>
    </row>
    <row r="89" spans="1:7" s="46" customFormat="1" ht="19.899999999999999" customHeight="1" x14ac:dyDescent="0.2">
      <c r="A89" s="50"/>
      <c r="C89" s="83"/>
      <c r="F89" s="99"/>
      <c r="G89" s="109"/>
    </row>
    <row r="90" spans="1:7" s="46" customFormat="1" ht="19.899999999999999" customHeight="1" x14ac:dyDescent="0.2">
      <c r="A90" s="50"/>
      <c r="C90" s="83"/>
      <c r="F90" s="99"/>
      <c r="G90" s="109"/>
    </row>
    <row r="91" spans="1:7" s="46" customFormat="1" ht="19.899999999999999" customHeight="1" x14ac:dyDescent="0.2">
      <c r="A91" s="50"/>
      <c r="C91" s="83"/>
      <c r="F91" s="99"/>
      <c r="G91" s="109"/>
    </row>
    <row r="92" spans="1:7" s="46" customFormat="1" ht="19.899999999999999" customHeight="1" x14ac:dyDescent="0.2">
      <c r="A92" s="50"/>
      <c r="C92" s="83"/>
      <c r="F92" s="99"/>
      <c r="G92" s="109"/>
    </row>
    <row r="93" spans="1:7" s="46" customFormat="1" ht="19.899999999999999" customHeight="1" x14ac:dyDescent="0.2">
      <c r="A93" s="50"/>
      <c r="C93" s="83"/>
      <c r="F93" s="99"/>
      <c r="G93" s="109"/>
    </row>
    <row r="94" spans="1:7" s="46" customFormat="1" ht="19.899999999999999" customHeight="1" x14ac:dyDescent="0.2">
      <c r="A94" s="50"/>
      <c r="C94" s="83"/>
      <c r="F94" s="99"/>
      <c r="G94" s="109"/>
    </row>
    <row r="95" spans="1:7" s="46" customFormat="1" ht="19.899999999999999" customHeight="1" x14ac:dyDescent="0.2">
      <c r="A95" s="50"/>
      <c r="C95" s="83"/>
      <c r="F95" s="99"/>
      <c r="G95" s="109"/>
    </row>
    <row r="96" spans="1:7" s="46" customFormat="1" ht="19.899999999999999" customHeight="1" x14ac:dyDescent="0.2">
      <c r="A96" s="50"/>
      <c r="C96" s="83"/>
      <c r="F96" s="99"/>
      <c r="G96" s="109"/>
    </row>
    <row r="97" spans="1:7" s="46" customFormat="1" ht="19.899999999999999" customHeight="1" x14ac:dyDescent="0.2">
      <c r="A97" s="50"/>
      <c r="C97" s="83"/>
      <c r="F97" s="99"/>
      <c r="G97" s="109"/>
    </row>
    <row r="98" spans="1:7" s="46" customFormat="1" ht="19.899999999999999" customHeight="1" x14ac:dyDescent="0.2">
      <c r="A98" s="50"/>
      <c r="C98" s="83"/>
      <c r="F98" s="99"/>
      <c r="G98" s="109"/>
    </row>
    <row r="99" spans="1:7" s="46" customFormat="1" ht="19.899999999999999" customHeight="1" x14ac:dyDescent="0.2">
      <c r="A99" s="50"/>
      <c r="C99" s="83"/>
      <c r="F99" s="99"/>
      <c r="G99" s="109"/>
    </row>
    <row r="100" spans="1:7" s="46" customFormat="1" ht="19.899999999999999" customHeight="1" x14ac:dyDescent="0.2">
      <c r="A100" s="50"/>
      <c r="C100" s="83"/>
      <c r="F100" s="99"/>
      <c r="G100" s="109"/>
    </row>
    <row r="101" spans="1:7" s="46" customFormat="1" ht="19.899999999999999" customHeight="1" x14ac:dyDescent="0.2">
      <c r="A101" s="50"/>
      <c r="C101" s="83"/>
      <c r="F101" s="99"/>
      <c r="G101" s="109"/>
    </row>
    <row r="102" spans="1:7" s="46" customFormat="1" ht="19.899999999999999" customHeight="1" x14ac:dyDescent="0.2">
      <c r="A102" s="50"/>
      <c r="C102" s="83"/>
      <c r="F102" s="99"/>
      <c r="G102" s="109"/>
    </row>
    <row r="103" spans="1:7" s="46" customFormat="1" ht="19.899999999999999" customHeight="1" x14ac:dyDescent="0.2">
      <c r="A103" s="50"/>
      <c r="C103" s="83"/>
      <c r="F103" s="99"/>
      <c r="G103" s="109"/>
    </row>
    <row r="104" spans="1:7" s="46" customFormat="1" ht="19.899999999999999" customHeight="1" x14ac:dyDescent="0.2">
      <c r="A104" s="50"/>
      <c r="C104" s="83"/>
      <c r="F104" s="99"/>
      <c r="G104" s="109"/>
    </row>
    <row r="105" spans="1:7" s="46" customFormat="1" ht="19.899999999999999" customHeight="1" x14ac:dyDescent="0.2">
      <c r="A105" s="50"/>
      <c r="C105" s="83"/>
      <c r="F105" s="99"/>
      <c r="G105" s="109"/>
    </row>
    <row r="106" spans="1:7" s="46" customFormat="1" ht="19.899999999999999" customHeight="1" x14ac:dyDescent="0.2">
      <c r="A106" s="50"/>
      <c r="C106" s="83"/>
      <c r="F106" s="99"/>
      <c r="G106" s="109"/>
    </row>
    <row r="107" spans="1:7" s="46" customFormat="1" ht="19.899999999999999" customHeight="1" x14ac:dyDescent="0.2">
      <c r="A107" s="50"/>
      <c r="C107" s="83"/>
      <c r="F107" s="99"/>
      <c r="G107" s="109"/>
    </row>
    <row r="108" spans="1:7" s="46" customFormat="1" ht="19.899999999999999" customHeight="1" x14ac:dyDescent="0.2">
      <c r="A108" s="50"/>
      <c r="C108" s="83"/>
      <c r="F108" s="99"/>
      <c r="G108" s="109"/>
    </row>
    <row r="109" spans="1:7" s="46" customFormat="1" ht="19.899999999999999" customHeight="1" x14ac:dyDescent="0.2">
      <c r="A109" s="50"/>
      <c r="C109" s="83"/>
      <c r="F109" s="99"/>
      <c r="G109" s="109"/>
    </row>
    <row r="110" spans="1:7" s="46" customFormat="1" ht="19.899999999999999" customHeight="1" x14ac:dyDescent="0.2">
      <c r="A110" s="50"/>
      <c r="C110" s="83"/>
      <c r="F110" s="99"/>
      <c r="G110" s="109"/>
    </row>
    <row r="111" spans="1:7" s="46" customFormat="1" ht="19.899999999999999" customHeight="1" x14ac:dyDescent="0.2">
      <c r="A111" s="50"/>
      <c r="C111" s="83"/>
      <c r="F111" s="99"/>
      <c r="G111" s="109"/>
    </row>
    <row r="112" spans="1:7" s="46" customFormat="1" ht="19.899999999999999" customHeight="1" x14ac:dyDescent="0.2">
      <c r="A112" s="50"/>
      <c r="C112" s="83"/>
      <c r="F112" s="99"/>
      <c r="G112" s="109"/>
    </row>
    <row r="113" spans="1:7" s="46" customFormat="1" ht="19.899999999999999" customHeight="1" x14ac:dyDescent="0.2">
      <c r="A113" s="50"/>
      <c r="C113" s="83"/>
      <c r="F113" s="99"/>
      <c r="G113" s="109"/>
    </row>
    <row r="114" spans="1:7" s="46" customFormat="1" ht="19.899999999999999" customHeight="1" x14ac:dyDescent="0.2">
      <c r="A114" s="50"/>
      <c r="C114" s="83"/>
      <c r="F114" s="99"/>
      <c r="G114" s="109"/>
    </row>
    <row r="115" spans="1:7" s="46" customFormat="1" ht="19.899999999999999" customHeight="1" x14ac:dyDescent="0.2">
      <c r="A115" s="50"/>
      <c r="C115" s="83"/>
      <c r="F115" s="99"/>
      <c r="G115" s="109"/>
    </row>
    <row r="116" spans="1:7" s="46" customFormat="1" ht="19.899999999999999" customHeight="1" x14ac:dyDescent="0.2">
      <c r="A116" s="50"/>
      <c r="C116" s="83"/>
      <c r="F116" s="99"/>
      <c r="G116" s="109"/>
    </row>
    <row r="117" spans="1:7" s="46" customFormat="1" ht="19.899999999999999" customHeight="1" x14ac:dyDescent="0.2">
      <c r="A117" s="50"/>
      <c r="C117" s="83"/>
      <c r="F117" s="99"/>
      <c r="G117" s="109"/>
    </row>
    <row r="118" spans="1:7" s="46" customFormat="1" ht="19.899999999999999" customHeight="1" x14ac:dyDescent="0.2">
      <c r="A118" s="50"/>
      <c r="C118" s="83"/>
      <c r="F118" s="99"/>
      <c r="G118" s="109"/>
    </row>
    <row r="119" spans="1:7" s="46" customFormat="1" ht="19.899999999999999" customHeight="1" x14ac:dyDescent="0.2">
      <c r="A119" s="50"/>
      <c r="C119" s="83"/>
      <c r="F119" s="99"/>
      <c r="G119" s="109"/>
    </row>
    <row r="120" spans="1:7" s="46" customFormat="1" ht="19.899999999999999" customHeight="1" x14ac:dyDescent="0.2">
      <c r="A120" s="50"/>
      <c r="C120" s="83"/>
      <c r="F120" s="99"/>
      <c r="G120" s="109"/>
    </row>
    <row r="121" spans="1:7" s="46" customFormat="1" ht="19.899999999999999" customHeight="1" x14ac:dyDescent="0.2">
      <c r="A121" s="50"/>
      <c r="C121" s="83"/>
      <c r="F121" s="99"/>
      <c r="G121" s="109"/>
    </row>
    <row r="122" spans="1:7" s="46" customFormat="1" ht="19.899999999999999" customHeight="1" x14ac:dyDescent="0.2">
      <c r="A122" s="50"/>
      <c r="C122" s="83"/>
      <c r="F122" s="99"/>
      <c r="G122" s="109"/>
    </row>
    <row r="123" spans="1:7" s="46" customFormat="1" ht="19.899999999999999" customHeight="1" x14ac:dyDescent="0.2">
      <c r="A123" s="50"/>
      <c r="C123" s="83"/>
      <c r="F123" s="99"/>
      <c r="G123" s="109"/>
    </row>
    <row r="124" spans="1:7" s="46" customFormat="1" ht="19.899999999999999" customHeight="1" x14ac:dyDescent="0.2">
      <c r="A124" s="50"/>
      <c r="C124" s="83"/>
      <c r="F124" s="99"/>
      <c r="G124" s="109"/>
    </row>
    <row r="125" spans="1:7" s="46" customFormat="1" ht="19.899999999999999" customHeight="1" x14ac:dyDescent="0.2">
      <c r="A125" s="50"/>
      <c r="C125" s="83"/>
      <c r="F125" s="99"/>
      <c r="G125" s="109"/>
    </row>
    <row r="126" spans="1:7" s="46" customFormat="1" ht="19.899999999999999" customHeight="1" x14ac:dyDescent="0.2">
      <c r="A126" s="50"/>
      <c r="C126" s="83"/>
      <c r="F126" s="99"/>
      <c r="G126" s="109"/>
    </row>
    <row r="127" spans="1:7" s="46" customFormat="1" ht="19.899999999999999" customHeight="1" x14ac:dyDescent="0.2">
      <c r="A127" s="50"/>
      <c r="C127" s="83"/>
      <c r="F127" s="99"/>
      <c r="G127" s="109"/>
    </row>
    <row r="128" spans="1:7" s="46" customFormat="1" ht="19.899999999999999" customHeight="1" x14ac:dyDescent="0.2">
      <c r="A128" s="50"/>
      <c r="C128" s="83"/>
      <c r="F128" s="99"/>
      <c r="G128" s="109"/>
    </row>
    <row r="129" spans="1:7" s="46" customFormat="1" ht="19.899999999999999" customHeight="1" x14ac:dyDescent="0.2">
      <c r="A129" s="50"/>
      <c r="C129" s="83"/>
      <c r="F129" s="99"/>
      <c r="G129" s="109"/>
    </row>
    <row r="130" spans="1:7" s="46" customFormat="1" ht="19.899999999999999" customHeight="1" x14ac:dyDescent="0.2">
      <c r="A130" s="50"/>
      <c r="C130" s="83"/>
      <c r="F130" s="99"/>
      <c r="G130" s="109"/>
    </row>
    <row r="131" spans="1:7" s="46" customFormat="1" ht="19.899999999999999" customHeight="1" x14ac:dyDescent="0.2">
      <c r="A131" s="50"/>
      <c r="C131" s="83"/>
      <c r="F131" s="99"/>
      <c r="G131" s="109"/>
    </row>
    <row r="132" spans="1:7" s="46" customFormat="1" ht="19.899999999999999" customHeight="1" thickBot="1" x14ac:dyDescent="0.25">
      <c r="A132" s="67"/>
      <c r="B132" s="81"/>
      <c r="C132" s="87"/>
      <c r="D132" s="81"/>
      <c r="E132" s="81"/>
      <c r="F132" s="108"/>
      <c r="G132" s="109"/>
    </row>
    <row r="133" spans="1:7" s="46" customFormat="1" ht="19.899999999999999" customHeight="1" x14ac:dyDescent="0.2">
      <c r="A133" s="68"/>
      <c r="C133" s="83"/>
      <c r="G133" s="109"/>
    </row>
    <row r="134" spans="1:7" s="46" customFormat="1" ht="19.899999999999999" customHeight="1" x14ac:dyDescent="0.2">
      <c r="A134" s="68"/>
      <c r="C134" s="83"/>
      <c r="G134" s="109"/>
    </row>
    <row r="135" spans="1:7" s="46" customFormat="1" ht="19.899999999999999" customHeight="1" x14ac:dyDescent="0.2">
      <c r="A135" s="68"/>
      <c r="C135" s="83"/>
      <c r="G135" s="109"/>
    </row>
    <row r="136" spans="1:7" s="46" customFormat="1" ht="19.899999999999999" customHeight="1" x14ac:dyDescent="0.2">
      <c r="A136" s="68"/>
      <c r="C136" s="83"/>
      <c r="G136" s="109"/>
    </row>
    <row r="137" spans="1:7" s="46" customFormat="1" ht="19.899999999999999" customHeight="1" x14ac:dyDescent="0.2">
      <c r="A137" s="68"/>
      <c r="C137" s="83"/>
      <c r="G137" s="109"/>
    </row>
    <row r="138" spans="1:7" s="46" customFormat="1" ht="19.899999999999999" customHeight="1" x14ac:dyDescent="0.2">
      <c r="A138" s="68"/>
      <c r="C138" s="83"/>
      <c r="G138" s="109"/>
    </row>
    <row r="139" spans="1:7" s="46" customFormat="1" ht="19.899999999999999" customHeight="1" x14ac:dyDescent="0.2">
      <c r="A139" s="68"/>
      <c r="C139" s="83"/>
      <c r="G139" s="109"/>
    </row>
    <row r="140" spans="1:7" s="46" customFormat="1" ht="19.899999999999999" customHeight="1" x14ac:dyDescent="0.2">
      <c r="A140" s="68"/>
      <c r="C140" s="83"/>
      <c r="G140" s="109"/>
    </row>
    <row r="141" spans="1:7" s="46" customFormat="1" ht="19.899999999999999" customHeight="1" x14ac:dyDescent="0.2">
      <c r="A141" s="68"/>
      <c r="C141" s="83"/>
      <c r="G141" s="109"/>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B12:D12"/>
    <mergeCell ref="A1:F1"/>
    <mergeCell ref="A4:F4"/>
    <mergeCell ref="A6:F7"/>
    <mergeCell ref="A8:F8"/>
    <mergeCell ref="B11:D11"/>
    <mergeCell ref="B14:F14"/>
    <mergeCell ref="A20:F20"/>
    <mergeCell ref="B21:C21"/>
    <mergeCell ref="B22:C22"/>
    <mergeCell ref="A23:A24"/>
    <mergeCell ref="B23:F24"/>
    <mergeCell ref="C59:D59"/>
    <mergeCell ref="E59:F59"/>
    <mergeCell ref="A25:A26"/>
    <mergeCell ref="B25:F26"/>
    <mergeCell ref="C31:D31"/>
    <mergeCell ref="E39:F39"/>
    <mergeCell ref="C40:D40"/>
    <mergeCell ref="C42:F45"/>
    <mergeCell ref="C46:F49"/>
    <mergeCell ref="C50:F53"/>
    <mergeCell ref="C54:F58"/>
    <mergeCell ref="B36:C36"/>
    <mergeCell ref="C32:D32"/>
    <mergeCell ref="C71:F72"/>
    <mergeCell ref="C60:F61"/>
    <mergeCell ref="C62:F65"/>
    <mergeCell ref="C66:F67"/>
    <mergeCell ref="C68:F69"/>
    <mergeCell ref="C70:D70"/>
    <mergeCell ref="E70:F70"/>
  </mergeCells>
  <phoneticPr fontId="7"/>
  <conditionalFormatting sqref="B22:C22">
    <cfRule type="expression" dxfId="365" priority="42">
      <formula>$B$22=""</formula>
    </cfRule>
  </conditionalFormatting>
  <conditionalFormatting sqref="B30">
    <cfRule type="expression" dxfId="364" priority="41">
      <formula>$B$30=""</formula>
    </cfRule>
  </conditionalFormatting>
  <conditionalFormatting sqref="C30">
    <cfRule type="expression" dxfId="363" priority="40">
      <formula>$C$30=""</formula>
    </cfRule>
  </conditionalFormatting>
  <conditionalFormatting sqref="D30">
    <cfRule type="expression" dxfId="362" priority="39">
      <formula>$D$30=""</formula>
    </cfRule>
  </conditionalFormatting>
  <conditionalFormatting sqref="C40:D40">
    <cfRule type="expression" dxfId="361" priority="30">
      <formula>$C$40=""</formula>
    </cfRule>
  </conditionalFormatting>
  <conditionalFormatting sqref="E40">
    <cfRule type="expression" dxfId="360" priority="29">
      <formula>$E$40=""</formula>
    </cfRule>
  </conditionalFormatting>
  <conditionalFormatting sqref="C42:F45">
    <cfRule type="expression" dxfId="359" priority="28">
      <formula>$C$42=""</formula>
    </cfRule>
  </conditionalFormatting>
  <conditionalFormatting sqref="C46:F49">
    <cfRule type="expression" dxfId="358" priority="27">
      <formula>$C$46=""</formula>
    </cfRule>
  </conditionalFormatting>
  <conditionalFormatting sqref="C50:F53">
    <cfRule type="expression" dxfId="357" priority="26">
      <formula>$C$50=""</formula>
    </cfRule>
  </conditionalFormatting>
  <conditionalFormatting sqref="C54:F58">
    <cfRule type="expression" dxfId="356" priority="25">
      <formula>$C$54=""</formula>
    </cfRule>
  </conditionalFormatting>
  <conditionalFormatting sqref="C62:F65">
    <cfRule type="expression" dxfId="355" priority="24">
      <formula>$C$62=""</formula>
    </cfRule>
  </conditionalFormatting>
  <conditionalFormatting sqref="C68:F69">
    <cfRule type="expression" dxfId="354" priority="23">
      <formula>$C$68=""</formula>
    </cfRule>
  </conditionalFormatting>
  <conditionalFormatting sqref="E70:F70">
    <cfRule type="expression" dxfId="353" priority="22">
      <formula>$E$70=""</formula>
    </cfRule>
  </conditionalFormatting>
  <conditionalFormatting sqref="C71:F72">
    <cfRule type="expression" dxfId="352" priority="20">
      <formula>$G$71=""</formula>
    </cfRule>
    <cfRule type="expression" dxfId="351" priority="21">
      <formula>$C$71=""</formula>
    </cfRule>
  </conditionalFormatting>
  <conditionalFormatting sqref="F2">
    <cfRule type="expression" dxfId="350" priority="19">
      <formula>$F$2=""</formula>
    </cfRule>
  </conditionalFormatting>
  <conditionalFormatting sqref="A16:A17">
    <cfRule type="expression" dxfId="349" priority="13">
      <formula>$G$11=""</formula>
    </cfRule>
  </conditionalFormatting>
  <conditionalFormatting sqref="E59:F59">
    <cfRule type="expression" dxfId="348" priority="44">
      <formula>$E$59=""</formula>
    </cfRule>
  </conditionalFormatting>
  <conditionalFormatting sqref="C60:F61">
    <cfRule type="expression" dxfId="347" priority="45">
      <formula>$G$60=""</formula>
    </cfRule>
    <cfRule type="expression" dxfId="346" priority="46">
      <formula>$C$60=""</formula>
    </cfRule>
  </conditionalFormatting>
  <conditionalFormatting sqref="E30">
    <cfRule type="expression" dxfId="345" priority="12">
      <formula>$E$30=0</formula>
    </cfRule>
  </conditionalFormatting>
  <conditionalFormatting sqref="B36">
    <cfRule type="expression" dxfId="344" priority="11">
      <formula>$B$36=""</formula>
    </cfRule>
  </conditionalFormatting>
  <conditionalFormatting sqref="B11:D11">
    <cfRule type="expression" dxfId="343" priority="10">
      <formula>$B$11=""</formula>
    </cfRule>
  </conditionalFormatting>
  <conditionalFormatting sqref="F11">
    <cfRule type="expression" dxfId="342" priority="9">
      <formula>$F$11=""</formula>
    </cfRule>
  </conditionalFormatting>
  <conditionalFormatting sqref="B12:D12">
    <cfRule type="expression" dxfId="341" priority="8">
      <formula>$B$12=""</formula>
    </cfRule>
  </conditionalFormatting>
  <conditionalFormatting sqref="F12">
    <cfRule type="expression" dxfId="340" priority="7">
      <formula>$F$12=""</formula>
    </cfRule>
  </conditionalFormatting>
  <conditionalFormatting sqref="B13">
    <cfRule type="expression" dxfId="339" priority="6">
      <formula>$B$13=""</formula>
    </cfRule>
  </conditionalFormatting>
  <conditionalFormatting sqref="D13">
    <cfRule type="expression" dxfId="338" priority="5">
      <formula>$D$13=""</formula>
    </cfRule>
  </conditionalFormatting>
  <conditionalFormatting sqref="F13">
    <cfRule type="expression" dxfId="337" priority="4">
      <formula>$F$13=""</formula>
    </cfRule>
  </conditionalFormatting>
  <conditionalFormatting sqref="B14:F14">
    <cfRule type="expression" dxfId="336" priority="3">
      <formula>$B$14=""</formula>
    </cfRule>
  </conditionalFormatting>
  <conditionalFormatting sqref="B16:F17">
    <cfRule type="expression" dxfId="335" priority="2">
      <formula>$G$11=""</formula>
    </cfRule>
  </conditionalFormatting>
  <conditionalFormatting sqref="B21:C21">
    <cfRule type="expression" dxfId="334" priority="1">
      <formula>$B$21=""</formula>
    </cfRule>
  </conditionalFormatting>
  <dataValidations count="7">
    <dataValidation type="time" imeMode="disabled" operator="greaterThanOrEqual" allowBlank="1" showInputMessage="1" showErrorMessage="1" prompt="半角で「15:00」のようにご記入下さい。" sqref="C30" xr:uid="{00000000-0002-0000-0D00-000000000000}">
      <formula1>0</formula1>
    </dataValidation>
    <dataValidation type="time" imeMode="disabled" operator="greaterThanOrEqual" allowBlank="1" showInputMessage="1" showErrorMessage="1" prompt="半角で「15:00」のようにご記入下さい。" sqref="D30" xr:uid="{00000000-0002-0000-0D00-000001000000}">
      <formula1>$C$30</formula1>
    </dataValidation>
    <dataValidation type="whole" imeMode="disabled" operator="greaterThanOrEqual" allowBlank="1" showInputMessage="1" showErrorMessage="1" prompt="半角で数字をご記入下さい。" sqref="E40" xr:uid="{00000000-0002-0000-0D00-000002000000}">
      <formula1>0</formula1>
    </dataValidation>
    <dataValidation type="date" imeMode="disabled" operator="greaterThanOrEqual" allowBlank="1" showInputMessage="1" showErrorMessage="1" prompt="半角で「7/10」のようにご記入下さい。" sqref="F2" xr:uid="{00000000-0002-0000-0D00-000003000000}">
      <formula1>42531</formula1>
    </dataValidation>
    <dataValidation allowBlank="1" showInputMessage="1" showErrorMessage="1" prompt="その他を選択した場合具体的にご記入下さい。" sqref="C60:F61" xr:uid="{00000000-0002-0000-0D00-000004000000}"/>
    <dataValidation imeMode="disabled" allowBlank="1" showInputMessage="1" showErrorMessage="1" prompt="休憩があった場合のみ記入下さい。休憩時間は（分）で記入下さい。" sqref="E30" xr:uid="{00000000-0002-0000-0D00-000005000000}"/>
    <dataValidation type="date" imeMode="disabled" operator="greaterThanOrEqual" allowBlank="1" showInputMessage="1" showErrorMessage="1" prompt="半角で「7/10」のようにご記入下さい。" sqref="B30" xr:uid="{00000000-0002-0000-0D00-000009000000}">
      <formula1>#REF!</formula1>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D00-000006000000}">
          <x14:formula1>
            <xm:f>リスト!$A$56:$A$61</xm:f>
          </x14:formula1>
          <xm:sqref>B22:C22</xm:sqref>
        </x14:dataValidation>
        <x14:dataValidation type="list" allowBlank="1" showInputMessage="1" showErrorMessage="1" xr:uid="{00000000-0002-0000-0D00-000007000000}">
          <x14:formula1>
            <xm:f>リスト!$A$74:$A$81</xm:f>
          </x14:formula1>
          <xm:sqref>E59:F59</xm:sqref>
        </x14:dataValidation>
        <x14:dataValidation type="list" allowBlank="1" showInputMessage="1" showErrorMessage="1" xr:uid="{00000000-0002-0000-0D00-000008000000}">
          <x14:formula1>
            <xm:f>リスト!$A$62:$A$67</xm:f>
          </x14:formula1>
          <xm:sqref>E70:F70</xm:sqref>
        </x14:dataValidation>
        <x14:dataValidation type="list" allowBlank="1" showInputMessage="1" showErrorMessage="1" xr:uid="{00000000-0002-0000-0D00-00000A000000}">
          <x14:formula1>
            <xm:f>リスト!$A$102:$A$103</xm:f>
          </x14:formula1>
          <xm:sqref>B36</xm:sqref>
        </x14:dataValidation>
        <x14:dataValidation type="list" showInputMessage="1" showErrorMessage="1" xr:uid="{A59285C5-65EE-45F5-9E3F-0509C71BCE43}">
          <x14:formula1>
            <xm:f>リスト!$A$130:$A$135</xm:f>
          </x14:formula1>
          <xm:sqref>C33</xm:sqref>
        </x14:dataValidation>
        <x14:dataValidation type="list" allowBlank="1" showInputMessage="1" showErrorMessage="1" xr:uid="{B84FDE69-A5FC-48E8-990A-2BA5798DBAD7}">
          <x14:formula1>
            <xm:f>アドバイザー!$E$9:$E$220</xm:f>
          </x14:formula1>
          <xm:sqref>B21:C21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36835-E9B0-4635-B2FE-92CC4DD173A8}">
  <dimension ref="A1:I149"/>
  <sheetViews>
    <sheetView view="pageBreakPreview" topLeftCell="A22" zoomScaleNormal="55" zoomScaleSheetLayoutView="100" workbookViewId="0">
      <selection activeCell="A20" sqref="A20:F20"/>
    </sheetView>
  </sheetViews>
  <sheetFormatPr defaultColWidth="8.90625" defaultRowHeight="13" x14ac:dyDescent="0.2"/>
  <cols>
    <col min="1" max="1" width="14.453125" style="44" customWidth="1"/>
    <col min="2" max="6" width="22.7265625" style="44" customWidth="1"/>
    <col min="7" max="7" width="7.36328125" style="45" hidden="1" customWidth="1"/>
    <col min="8" max="8" width="10.453125" style="44" hidden="1" customWidth="1"/>
    <col min="9" max="9" width="46.7265625" style="44" hidden="1" customWidth="1"/>
    <col min="10" max="16384" width="8.90625" style="44"/>
  </cols>
  <sheetData>
    <row r="1" spans="1:8" s="46" customFormat="1" ht="19.899999999999999" customHeight="1" x14ac:dyDescent="0.2">
      <c r="A1" s="530" t="s">
        <v>1964</v>
      </c>
      <c r="B1" s="531"/>
      <c r="C1" s="531"/>
      <c r="D1" s="531"/>
      <c r="E1" s="531"/>
      <c r="F1" s="532"/>
      <c r="G1" s="109"/>
    </row>
    <row r="2" spans="1:8" s="46" customFormat="1" ht="19.899999999999999" customHeight="1" x14ac:dyDescent="0.2">
      <c r="A2" s="47" t="s">
        <v>1953</v>
      </c>
      <c r="E2" s="93" t="s">
        <v>914</v>
      </c>
      <c r="F2" s="162"/>
      <c r="G2" s="109" t="str">
        <f>IF($F$2="","NG","OK")</f>
        <v>NG</v>
      </c>
      <c r="H2" s="46" t="s">
        <v>914</v>
      </c>
    </row>
    <row r="3" spans="1:8" s="46" customFormat="1" ht="19.899999999999999" customHeight="1" x14ac:dyDescent="0.2">
      <c r="A3" s="48"/>
      <c r="B3" s="69"/>
      <c r="C3" s="69"/>
      <c r="D3" s="69"/>
      <c r="E3" s="93" t="s">
        <v>14</v>
      </c>
      <c r="F3" s="97" t="str">
        <f>IF(報告書第１日目!F3="","",報告書第１日目!F3)</f>
        <v/>
      </c>
      <c r="G3" s="109" t="str">
        <f>IF($F$3="NG","×","")</f>
        <v/>
      </c>
    </row>
    <row r="4" spans="1:8" s="46" customFormat="1" ht="19.899999999999999" customHeight="1" x14ac:dyDescent="0.2">
      <c r="A4" s="533" t="s">
        <v>2300</v>
      </c>
      <c r="B4" s="534"/>
      <c r="C4" s="534"/>
      <c r="D4" s="534"/>
      <c r="E4" s="534"/>
      <c r="F4" s="535"/>
      <c r="G4" s="109"/>
    </row>
    <row r="5" spans="1:8" s="46" customFormat="1" ht="19.899999999999999" customHeight="1" x14ac:dyDescent="0.2">
      <c r="A5" s="49"/>
      <c r="B5" s="70"/>
      <c r="C5" s="70"/>
      <c r="D5" s="70"/>
      <c r="E5" s="70"/>
      <c r="F5" s="98"/>
      <c r="G5" s="109"/>
    </row>
    <row r="6" spans="1:8" s="46" customFormat="1" ht="19.899999999999999" customHeight="1" x14ac:dyDescent="0.2">
      <c r="A6" s="613" t="s">
        <v>1941</v>
      </c>
      <c r="B6" s="614"/>
      <c r="C6" s="614"/>
      <c r="D6" s="614"/>
      <c r="E6" s="614"/>
      <c r="F6" s="615"/>
      <c r="G6" s="109"/>
    </row>
    <row r="7" spans="1:8" s="46" customFormat="1" ht="19.899999999999999" customHeight="1" x14ac:dyDescent="0.2">
      <c r="A7" s="616"/>
      <c r="B7" s="614"/>
      <c r="C7" s="614"/>
      <c r="D7" s="614"/>
      <c r="E7" s="614"/>
      <c r="F7" s="615"/>
      <c r="G7" s="109"/>
    </row>
    <row r="8" spans="1:8" s="46" customFormat="1" ht="19.899999999999999" customHeight="1" x14ac:dyDescent="0.2">
      <c r="A8" s="539" t="s">
        <v>1918</v>
      </c>
      <c r="B8" s="540"/>
      <c r="C8" s="540"/>
      <c r="D8" s="540"/>
      <c r="E8" s="540"/>
      <c r="F8" s="541"/>
      <c r="G8" s="109"/>
    </row>
    <row r="9" spans="1:8" s="46" customFormat="1" ht="19.899999999999999" customHeight="1" x14ac:dyDescent="0.2">
      <c r="A9" s="50" t="s">
        <v>1741</v>
      </c>
      <c r="F9" s="99"/>
      <c r="G9" s="109"/>
    </row>
    <row r="10" spans="1:8" s="46" customFormat="1" ht="19.899999999999999" customHeight="1" thickBot="1" x14ac:dyDescent="0.25">
      <c r="A10" s="50" t="s">
        <v>1898</v>
      </c>
      <c r="F10" s="99"/>
      <c r="G10" s="109" t="str">
        <f>IF((COUNTIF($B$11:$B$14,"")+COUNTIF(F11:F13,"")+COUNTIF($D$13,""))&gt;0,"NG","OK")</f>
        <v>NG</v>
      </c>
      <c r="H10" s="46" t="s">
        <v>1923</v>
      </c>
    </row>
    <row r="11" spans="1:8" s="46" customFormat="1" ht="19.899999999999999" customHeight="1" thickBot="1" x14ac:dyDescent="0.25">
      <c r="A11" s="51" t="s">
        <v>10</v>
      </c>
      <c r="B11" s="610" t="str">
        <f>IF('応募依頼 (オンラインのみ)'!$B$15="","",'応募依頼 (オンラインのみ)'!$B$15)</f>
        <v/>
      </c>
      <c r="C11" s="611"/>
      <c r="D11" s="612"/>
      <c r="E11" s="94" t="s">
        <v>2829</v>
      </c>
      <c r="F11" s="100" t="str">
        <f>IF('応募依頼 (オンラインのみ)'!$F$15="","",'応募依頼 (オンラインのみ)'!$F$15)</f>
        <v/>
      </c>
      <c r="G11" s="21" t="e">
        <f>+#REF!</f>
        <v>#REF!</v>
      </c>
    </row>
    <row r="12" spans="1:8" s="46" customFormat="1" ht="19.899999999999999" customHeight="1" x14ac:dyDescent="0.2">
      <c r="A12" s="51" t="s">
        <v>1806</v>
      </c>
      <c r="B12" s="610" t="str">
        <f>IF('応募依頼 (オンラインのみ)'!$B$16="","",'応募依頼 (オンラインのみ)'!$B$16)</f>
        <v/>
      </c>
      <c r="C12" s="611"/>
      <c r="D12" s="612"/>
      <c r="E12" s="94" t="s">
        <v>2830</v>
      </c>
      <c r="F12" s="101" t="str">
        <f>IF('応募依頼 (オンラインのみ)'!$F$16="","",'応募依頼 (オンラインのみ)'!$F$16)</f>
        <v/>
      </c>
      <c r="G12" s="109"/>
    </row>
    <row r="13" spans="1:8" s="46" customFormat="1" ht="19.899999999999999" customHeight="1" x14ac:dyDescent="0.2">
      <c r="A13" s="51" t="s">
        <v>1910</v>
      </c>
      <c r="B13" s="72" t="str">
        <f>IF('応募依頼 (オンラインのみ)'!$B$17="","",'応募依頼 (オンラインのみ)'!$B$17)</f>
        <v/>
      </c>
      <c r="C13" s="52" t="s">
        <v>2831</v>
      </c>
      <c r="D13" s="88" t="str">
        <f>IF('応募依頼 (オンラインのみ)'!$D$17="","",'応募依頼 (オンラインのみ)'!$D$17)</f>
        <v/>
      </c>
      <c r="E13" s="95" t="s">
        <v>2832</v>
      </c>
      <c r="F13" s="100" t="str">
        <f>IF('応募依頼 (オンラインのみ)'!$F$17="","",'応募依頼 (オンラインのみ)'!$F$17)</f>
        <v/>
      </c>
      <c r="G13" s="109"/>
    </row>
    <row r="14" spans="1:8" s="46" customFormat="1" ht="19.899999999999999" customHeight="1" x14ac:dyDescent="0.2">
      <c r="A14" s="52" t="s">
        <v>903</v>
      </c>
      <c r="B14" s="611" t="str">
        <f>IF('応募依頼 (オンラインのみ)'!$C$12="","",'応募依頼 (オンラインのみ)'!$C$12&amp;"　"&amp;'応募依頼 (オンラインのみ)'!$C$14&amp;'応募依頼 (オンラインのみ)'!$D$14&amp;'応募依頼 (オンラインのみ)'!$E$14)</f>
        <v/>
      </c>
      <c r="C14" s="611"/>
      <c r="D14" s="611"/>
      <c r="E14" s="611"/>
      <c r="F14" s="612"/>
      <c r="G14" s="109"/>
    </row>
    <row r="15" spans="1:8" s="46" customFormat="1" ht="19.899999999999999" customHeight="1" x14ac:dyDescent="0.2">
      <c r="A15" s="50" t="s">
        <v>1904</v>
      </c>
      <c r="F15" s="99"/>
      <c r="G15" s="109"/>
    </row>
    <row r="16" spans="1:8" s="3" customFormat="1" ht="19.899999999999999" customHeight="1" x14ac:dyDescent="0.2">
      <c r="A16" s="5" t="s">
        <v>10</v>
      </c>
      <c r="B16" s="9" t="str">
        <f>IF('応募依頼 (オンラインのみ)'!$B$19="","",'応募依頼 (オンラインのみ)'!$B$19)</f>
        <v/>
      </c>
      <c r="C16" s="7" t="s">
        <v>2833</v>
      </c>
      <c r="D16" s="8" t="str">
        <f>IF('応募依頼 (オンラインのみ)'!$D$19="","",'応募依頼 (オンラインのみ)'!$D$19)</f>
        <v/>
      </c>
      <c r="E16" s="12"/>
      <c r="F16" s="17"/>
      <c r="G16" s="279"/>
    </row>
    <row r="17" spans="1:8" s="3" customFormat="1" ht="19.899999999999999" customHeight="1" x14ac:dyDescent="0.2">
      <c r="A17" s="5" t="s">
        <v>1567</v>
      </c>
      <c r="B17" s="9" t="str">
        <f>IF('応募依頼 (オンラインのみ)'!$B$20="","",'応募依頼 (オンラインのみ)'!$B$20)</f>
        <v/>
      </c>
      <c r="C17" s="7" t="s">
        <v>2830</v>
      </c>
      <c r="D17" s="14" t="str">
        <f>IF('応募依頼 (オンラインのみ)'!$D$20="","",'応募依頼 (オンラインのみ)'!$D$20)</f>
        <v/>
      </c>
      <c r="E17" s="7" t="s">
        <v>2832</v>
      </c>
      <c r="F17" s="19" t="str">
        <f>IF('応募依頼 (オンラインのみ)'!$F$20="","",'応募依頼 (オンラインのみ)'!$F$20)</f>
        <v/>
      </c>
      <c r="G17" s="279"/>
    </row>
    <row r="18" spans="1:8" s="46" customFormat="1" ht="19.899999999999999" customHeight="1" x14ac:dyDescent="0.2">
      <c r="A18" s="50"/>
      <c r="B18" s="73"/>
      <c r="C18" s="73"/>
      <c r="D18" s="73"/>
      <c r="E18" s="73"/>
      <c r="F18" s="102"/>
      <c r="G18" s="109"/>
    </row>
    <row r="19" spans="1:8" s="46" customFormat="1" ht="19.899999999999999" customHeight="1" x14ac:dyDescent="0.2">
      <c r="A19" s="50" t="s">
        <v>1672</v>
      </c>
      <c r="B19" s="73"/>
      <c r="C19" s="73"/>
      <c r="D19" s="73"/>
      <c r="E19" s="73"/>
      <c r="F19" s="102"/>
      <c r="G19" s="109" t="str">
        <f>IF(COUNTIF($B$21:$B$22,"")&gt;0,"NG","OK")</f>
        <v>NG</v>
      </c>
      <c r="H19" s="111">
        <v>2</v>
      </c>
    </row>
    <row r="20" spans="1:8" s="46" customFormat="1" ht="19.899999999999999" customHeight="1" x14ac:dyDescent="0.2">
      <c r="A20" s="623" t="s">
        <v>1966</v>
      </c>
      <c r="B20" s="623"/>
      <c r="C20" s="623"/>
      <c r="D20" s="623"/>
      <c r="E20" s="623"/>
      <c r="F20" s="624"/>
      <c r="G20" s="109"/>
    </row>
    <row r="21" spans="1:8" s="46" customFormat="1" ht="19.899999999999999" customHeight="1" x14ac:dyDescent="0.2">
      <c r="A21" s="52" t="s">
        <v>1916</v>
      </c>
      <c r="B21" s="521"/>
      <c r="C21" s="523"/>
      <c r="D21" s="73"/>
      <c r="E21" s="73"/>
      <c r="F21" s="102"/>
      <c r="G21" s="109"/>
    </row>
    <row r="22" spans="1:8" s="46" customFormat="1" ht="19.899999999999999" customHeight="1" x14ac:dyDescent="0.2">
      <c r="A22" s="53" t="s">
        <v>1766</v>
      </c>
      <c r="B22" s="521"/>
      <c r="C22" s="523"/>
      <c r="D22" s="89"/>
      <c r="E22" s="89"/>
      <c r="F22" s="103"/>
      <c r="G22" s="109"/>
    </row>
    <row r="23" spans="1:8" s="46" customFormat="1" ht="19.899999999999999" customHeight="1" x14ac:dyDescent="0.2">
      <c r="A23" s="602" t="s">
        <v>1995</v>
      </c>
      <c r="B23" s="617"/>
      <c r="C23" s="618"/>
      <c r="D23" s="618"/>
      <c r="E23" s="618"/>
      <c r="F23" s="619"/>
      <c r="G23" s="109"/>
    </row>
    <row r="24" spans="1:8" s="46" customFormat="1" ht="58.9" customHeight="1" x14ac:dyDescent="0.2">
      <c r="A24" s="603"/>
      <c r="B24" s="620"/>
      <c r="C24" s="621"/>
      <c r="D24" s="621"/>
      <c r="E24" s="621"/>
      <c r="F24" s="622"/>
      <c r="G24" s="109"/>
    </row>
    <row r="25" spans="1:8" s="46" customFormat="1" ht="19.899999999999999" customHeight="1" x14ac:dyDescent="0.2">
      <c r="A25" s="602" t="s">
        <v>1921</v>
      </c>
      <c r="B25" s="617"/>
      <c r="C25" s="618"/>
      <c r="D25" s="618"/>
      <c r="E25" s="618"/>
      <c r="F25" s="619"/>
      <c r="G25" s="109"/>
    </row>
    <row r="26" spans="1:8" s="46" customFormat="1" ht="19.899999999999999" customHeight="1" x14ac:dyDescent="0.2">
      <c r="A26" s="603"/>
      <c r="B26" s="620"/>
      <c r="C26" s="621"/>
      <c r="D26" s="621"/>
      <c r="E26" s="621"/>
      <c r="F26" s="622"/>
      <c r="G26" s="109"/>
    </row>
    <row r="27" spans="1:8" s="46" customFormat="1" ht="19.899999999999999" customHeight="1" x14ac:dyDescent="0.2">
      <c r="A27" s="50"/>
      <c r="F27" s="99"/>
      <c r="G27" s="109"/>
    </row>
    <row r="28" spans="1:8" s="46" customFormat="1" ht="19.899999999999999" customHeight="1" x14ac:dyDescent="0.2">
      <c r="A28" s="50" t="s">
        <v>1885</v>
      </c>
      <c r="B28" s="68"/>
      <c r="C28" s="281"/>
      <c r="D28" s="281"/>
      <c r="E28" s="281"/>
      <c r="F28" s="281"/>
      <c r="G28" s="109"/>
    </row>
    <row r="29" spans="1:8" s="46" customFormat="1" ht="19.899999999999999" customHeight="1" x14ac:dyDescent="0.2">
      <c r="A29" s="50"/>
      <c r="B29" s="74" t="s">
        <v>23</v>
      </c>
      <c r="C29" s="74" t="s">
        <v>100</v>
      </c>
      <c r="D29" s="74" t="s">
        <v>931</v>
      </c>
      <c r="E29" s="74" t="s">
        <v>1462</v>
      </c>
      <c r="F29" s="74" t="s">
        <v>1959</v>
      </c>
      <c r="G29" s="109"/>
    </row>
    <row r="30" spans="1:8" s="46" customFormat="1" ht="19.899999999999999" customHeight="1" x14ac:dyDescent="0.2">
      <c r="A30" s="54" t="s">
        <v>1879</v>
      </c>
      <c r="B30" s="161"/>
      <c r="C30" s="82"/>
      <c r="D30" s="90"/>
      <c r="E30" s="15">
        <v>0</v>
      </c>
      <c r="F30" s="104" t="str">
        <f>IF(OR($C$30="",$D$30=""),"",1440*($D$30-$C$30)-$E$30)</f>
        <v/>
      </c>
      <c r="G30" s="109" t="str">
        <f>IF(COUNTIF($B$30:$D$30,"")&gt;0,"NG","OK")</f>
        <v>NG</v>
      </c>
      <c r="H30" s="46" t="s">
        <v>1915</v>
      </c>
    </row>
    <row r="31" spans="1:8" s="46" customFormat="1" ht="19.899999999999999" hidden="1" customHeight="1" x14ac:dyDescent="0.2">
      <c r="A31" s="54" t="s">
        <v>1811</v>
      </c>
      <c r="B31" s="52" t="s">
        <v>1911</v>
      </c>
      <c r="C31" s="608" t="e">
        <f>IF(#REF!="","",#REF!)</f>
        <v>#REF!</v>
      </c>
      <c r="D31" s="609"/>
      <c r="E31" s="52" t="s">
        <v>1912</v>
      </c>
      <c r="F31" s="20" t="e">
        <f>IF(#REF!="","",#REF!)</f>
        <v>#REF!</v>
      </c>
      <c r="G31" s="109" t="str">
        <f>IF((COUNTIF($C$31:$C$33,"")+COUNTIF($F$31,""))&gt;0,"NG","OK")</f>
        <v>OK</v>
      </c>
      <c r="H31" s="46" t="s">
        <v>1811</v>
      </c>
    </row>
    <row r="32" spans="1:8" s="46" customFormat="1" ht="19.899999999999999" hidden="1" customHeight="1" x14ac:dyDescent="0.2">
      <c r="A32" s="55" t="s">
        <v>1232</v>
      </c>
      <c r="B32" s="52" t="s">
        <v>1310</v>
      </c>
      <c r="C32" s="608" t="e">
        <f>IF(#REF!="","",#REF!)</f>
        <v>#REF!</v>
      </c>
      <c r="D32" s="609"/>
      <c r="E32" s="52" t="s">
        <v>1913</v>
      </c>
      <c r="F32" s="280" t="e">
        <f>IF(#REF!="","",#REF!)</f>
        <v>#REF!</v>
      </c>
      <c r="G32" s="109"/>
    </row>
    <row r="33" spans="1:8" s="46" customFormat="1" ht="19.899999999999999" hidden="1" customHeight="1" x14ac:dyDescent="0.2">
      <c r="A33" s="56"/>
      <c r="B33" s="52" t="s">
        <v>1903</v>
      </c>
      <c r="C33" s="232" t="e">
        <f>IF(#REF!="","",#REF!)</f>
        <v>#REF!</v>
      </c>
      <c r="F33" s="99"/>
      <c r="G33" s="109"/>
    </row>
    <row r="34" spans="1:8" s="46" customFormat="1" ht="19.899999999999999" customHeight="1" x14ac:dyDescent="0.2">
      <c r="A34" s="50"/>
      <c r="C34" s="83"/>
      <c r="F34" s="99"/>
      <c r="G34" s="109"/>
    </row>
    <row r="35" spans="1:8" s="46" customFormat="1" ht="19.899999999999999" customHeight="1" x14ac:dyDescent="0.2">
      <c r="A35" s="57" t="s">
        <v>1971</v>
      </c>
      <c r="B35" s="75"/>
      <c r="C35" s="75"/>
      <c r="D35" s="73"/>
      <c r="E35" s="73"/>
      <c r="F35" s="102"/>
      <c r="G35" s="109" t="str">
        <f>IF($B$36="","NG","OK")</f>
        <v>NG</v>
      </c>
      <c r="H35" s="111" t="s">
        <v>1146</v>
      </c>
    </row>
    <row r="36" spans="1:8" s="46" customFormat="1" ht="19.899999999999999" customHeight="1" x14ac:dyDescent="0.2">
      <c r="A36" s="58" t="s">
        <v>1456</v>
      </c>
      <c r="B36" s="606"/>
      <c r="C36" s="607"/>
      <c r="D36" s="73"/>
      <c r="E36" s="73"/>
      <c r="F36" s="102"/>
      <c r="G36" s="109"/>
    </row>
    <row r="37" spans="1:8" s="46" customFormat="1" ht="19.899999999999999" customHeight="1" x14ac:dyDescent="0.2">
      <c r="A37" s="50"/>
      <c r="C37" s="83"/>
      <c r="F37" s="99"/>
      <c r="G37" s="109"/>
    </row>
    <row r="38" spans="1:8" s="46" customFormat="1" ht="19.899999999999999" customHeight="1" x14ac:dyDescent="0.2">
      <c r="A38" s="50" t="s">
        <v>2015</v>
      </c>
      <c r="C38" s="83"/>
      <c r="F38" s="99"/>
      <c r="G38" s="109"/>
    </row>
    <row r="39" spans="1:8" s="46" customFormat="1" ht="19.899999999999999" customHeight="1" x14ac:dyDescent="0.2">
      <c r="A39" s="59" t="s">
        <v>1969</v>
      </c>
      <c r="B39" s="76"/>
      <c r="C39" s="84" t="s">
        <v>1944</v>
      </c>
      <c r="D39" s="91"/>
      <c r="E39" s="604" t="s">
        <v>1942</v>
      </c>
      <c r="F39" s="605"/>
      <c r="G39" s="109" t="str">
        <f>IF(OR($C$40="",$E$40=""),"NG","OK")</f>
        <v>NG</v>
      </c>
      <c r="H39" s="46" t="s">
        <v>706</v>
      </c>
    </row>
    <row r="40" spans="1:8" s="46" customFormat="1" ht="19.899999999999999" customHeight="1" x14ac:dyDescent="0.2">
      <c r="A40" s="60"/>
      <c r="B40" s="77"/>
      <c r="C40" s="521"/>
      <c r="D40" s="523"/>
      <c r="E40" s="96"/>
      <c r="F40" s="282" t="s">
        <v>1943</v>
      </c>
      <c r="G40" s="109"/>
    </row>
    <row r="41" spans="1:8" s="46" customFormat="1" ht="19.899999999999999" customHeight="1" x14ac:dyDescent="0.2">
      <c r="A41" s="61" t="s">
        <v>1970</v>
      </c>
      <c r="B41" s="78"/>
      <c r="C41" s="85"/>
      <c r="D41" s="80"/>
      <c r="E41" s="80"/>
      <c r="F41" s="106"/>
      <c r="G41" s="109" t="str">
        <f>IF(OR($C$42="",$C$46="",$C$50="",$C$54=""),"NG","OK")</f>
        <v>NG</v>
      </c>
      <c r="H41" s="46" t="s">
        <v>1799</v>
      </c>
    </row>
    <row r="42" spans="1:8" s="46" customFormat="1" ht="18.649999999999999" customHeight="1" x14ac:dyDescent="0.2">
      <c r="A42" s="61" t="s">
        <v>1919</v>
      </c>
      <c r="B42" s="76"/>
      <c r="C42" s="572"/>
      <c r="D42" s="573"/>
      <c r="E42" s="573"/>
      <c r="F42" s="574"/>
      <c r="G42" s="109"/>
    </row>
    <row r="43" spans="1:8" s="46" customFormat="1" ht="18.649999999999999" customHeight="1" x14ac:dyDescent="0.2">
      <c r="A43" s="62" t="s">
        <v>1091</v>
      </c>
      <c r="B43" s="79"/>
      <c r="C43" s="575"/>
      <c r="D43" s="576"/>
      <c r="E43" s="576"/>
      <c r="F43" s="577"/>
      <c r="G43" s="109"/>
    </row>
    <row r="44" spans="1:8" s="46" customFormat="1" ht="19.899999999999999" customHeight="1" x14ac:dyDescent="0.2">
      <c r="A44" s="62"/>
      <c r="B44" s="79"/>
      <c r="C44" s="575"/>
      <c r="D44" s="576"/>
      <c r="E44" s="576"/>
      <c r="F44" s="577"/>
      <c r="G44" s="109"/>
    </row>
    <row r="45" spans="1:8" s="46" customFormat="1" ht="19.899999999999999" customHeight="1" x14ac:dyDescent="0.2">
      <c r="A45" s="63"/>
      <c r="B45" s="77"/>
      <c r="C45" s="578"/>
      <c r="D45" s="579"/>
      <c r="E45" s="579"/>
      <c r="F45" s="580"/>
      <c r="G45" s="109"/>
    </row>
    <row r="46" spans="1:8" s="46" customFormat="1" ht="19.899999999999999" customHeight="1" x14ac:dyDescent="0.2">
      <c r="A46" s="61" t="s">
        <v>2001</v>
      </c>
      <c r="B46" s="76"/>
      <c r="C46" s="572"/>
      <c r="D46" s="573"/>
      <c r="E46" s="573"/>
      <c r="F46" s="574"/>
      <c r="G46" s="109"/>
    </row>
    <row r="47" spans="1:8" s="46" customFormat="1" ht="19.899999999999999" customHeight="1" x14ac:dyDescent="0.2">
      <c r="A47" s="62" t="s">
        <v>1091</v>
      </c>
      <c r="B47" s="79"/>
      <c r="C47" s="575"/>
      <c r="D47" s="576"/>
      <c r="E47" s="576"/>
      <c r="F47" s="577"/>
      <c r="G47" s="109"/>
    </row>
    <row r="48" spans="1:8" s="46" customFormat="1" ht="19.899999999999999" customHeight="1" x14ac:dyDescent="0.2">
      <c r="A48" s="62"/>
      <c r="B48" s="79"/>
      <c r="C48" s="575"/>
      <c r="D48" s="576"/>
      <c r="E48" s="576"/>
      <c r="F48" s="577"/>
      <c r="G48" s="109"/>
    </row>
    <row r="49" spans="1:8" s="46" customFormat="1" ht="19.899999999999999" customHeight="1" x14ac:dyDescent="0.2">
      <c r="A49" s="63"/>
      <c r="B49" s="77"/>
      <c r="C49" s="578"/>
      <c r="D49" s="579"/>
      <c r="E49" s="579"/>
      <c r="F49" s="580"/>
      <c r="G49" s="109"/>
    </row>
    <row r="50" spans="1:8" s="46" customFormat="1" ht="19.899999999999999" customHeight="1" x14ac:dyDescent="0.2">
      <c r="A50" s="61" t="s">
        <v>2006</v>
      </c>
      <c r="B50" s="76"/>
      <c r="C50" s="572"/>
      <c r="D50" s="573"/>
      <c r="E50" s="573"/>
      <c r="F50" s="574"/>
      <c r="G50" s="109"/>
    </row>
    <row r="51" spans="1:8" s="46" customFormat="1" ht="19.899999999999999" customHeight="1" x14ac:dyDescent="0.2">
      <c r="A51" s="62" t="s">
        <v>1091</v>
      </c>
      <c r="B51" s="79"/>
      <c r="C51" s="575"/>
      <c r="D51" s="576"/>
      <c r="E51" s="576"/>
      <c r="F51" s="577"/>
      <c r="G51" s="109"/>
    </row>
    <row r="52" spans="1:8" s="46" customFormat="1" ht="19.899999999999999" customHeight="1" x14ac:dyDescent="0.2">
      <c r="A52" s="62"/>
      <c r="B52" s="79"/>
      <c r="C52" s="575"/>
      <c r="D52" s="576"/>
      <c r="E52" s="576"/>
      <c r="F52" s="577"/>
      <c r="G52" s="109"/>
    </row>
    <row r="53" spans="1:8" s="46" customFormat="1" ht="19.899999999999999" customHeight="1" x14ac:dyDescent="0.2">
      <c r="A53" s="63"/>
      <c r="B53" s="77"/>
      <c r="C53" s="578"/>
      <c r="D53" s="579"/>
      <c r="E53" s="579"/>
      <c r="F53" s="580"/>
      <c r="G53" s="109"/>
    </row>
    <row r="54" spans="1:8" s="46" customFormat="1" ht="19.899999999999999" customHeight="1" x14ac:dyDescent="0.2">
      <c r="A54" s="59" t="s">
        <v>2005</v>
      </c>
      <c r="B54" s="76"/>
      <c r="C54" s="572"/>
      <c r="D54" s="573"/>
      <c r="E54" s="573"/>
      <c r="F54" s="581"/>
      <c r="G54" s="109"/>
    </row>
    <row r="55" spans="1:8" s="46" customFormat="1" ht="19.899999999999999" customHeight="1" x14ac:dyDescent="0.2">
      <c r="A55" s="64" t="s">
        <v>2009</v>
      </c>
      <c r="B55" s="79"/>
      <c r="C55" s="575"/>
      <c r="D55" s="576"/>
      <c r="E55" s="576"/>
      <c r="F55" s="582"/>
      <c r="G55" s="109"/>
    </row>
    <row r="56" spans="1:8" s="46" customFormat="1" ht="19.899999999999999" customHeight="1" x14ac:dyDescent="0.2">
      <c r="A56" s="64"/>
      <c r="B56" s="79"/>
      <c r="C56" s="575"/>
      <c r="D56" s="576"/>
      <c r="E56" s="576"/>
      <c r="F56" s="582"/>
      <c r="G56" s="109"/>
    </row>
    <row r="57" spans="1:8" s="46" customFormat="1" ht="19.899999999999999" customHeight="1" x14ac:dyDescent="0.2">
      <c r="A57" s="64"/>
      <c r="B57" s="79"/>
      <c r="C57" s="575"/>
      <c r="D57" s="576"/>
      <c r="E57" s="576"/>
      <c r="F57" s="582"/>
      <c r="G57" s="109"/>
    </row>
    <row r="58" spans="1:8" s="46" customFormat="1" ht="19.899999999999999" customHeight="1" x14ac:dyDescent="0.2">
      <c r="A58" s="60"/>
      <c r="B58" s="77"/>
      <c r="C58" s="578"/>
      <c r="D58" s="579"/>
      <c r="E58" s="579"/>
      <c r="F58" s="583"/>
      <c r="G58" s="109"/>
    </row>
    <row r="59" spans="1:8" s="46" customFormat="1" ht="19.899999999999999" customHeight="1" thickBot="1" x14ac:dyDescent="0.25">
      <c r="A59" s="61" t="s">
        <v>2012</v>
      </c>
      <c r="B59" s="76"/>
      <c r="C59" s="591" t="s">
        <v>598</v>
      </c>
      <c r="D59" s="592"/>
      <c r="E59" s="584"/>
      <c r="F59" s="585"/>
      <c r="G59" s="109" t="str">
        <f>IF(OR($E$59="",AND(NOT($G$60=""),$C$60="")),"NG","OK")</f>
        <v>NG</v>
      </c>
      <c r="H59" s="46" t="s">
        <v>2058</v>
      </c>
    </row>
    <row r="60" spans="1:8" s="46" customFormat="1" ht="19.899999999999999" customHeight="1" thickBot="1" x14ac:dyDescent="0.25">
      <c r="A60" s="62"/>
      <c r="B60" s="79"/>
      <c r="C60" s="586"/>
      <c r="D60" s="587"/>
      <c r="E60" s="587"/>
      <c r="F60" s="587"/>
      <c r="G60" s="110" t="str">
        <f>IF(E59="⑦その他","他","")</f>
        <v/>
      </c>
    </row>
    <row r="61" spans="1:8" s="46" customFormat="1" ht="19.899999999999999" customHeight="1" x14ac:dyDescent="0.2">
      <c r="A61" s="63"/>
      <c r="B61" s="77"/>
      <c r="C61" s="588"/>
      <c r="D61" s="589"/>
      <c r="E61" s="589"/>
      <c r="F61" s="590"/>
      <c r="G61" s="109"/>
    </row>
    <row r="62" spans="1:8" s="46" customFormat="1" ht="19.899999999999999" customHeight="1" x14ac:dyDescent="0.2">
      <c r="A62" s="59" t="s">
        <v>2007</v>
      </c>
      <c r="B62" s="76"/>
      <c r="C62" s="575"/>
      <c r="D62" s="576"/>
      <c r="E62" s="576"/>
      <c r="F62" s="577"/>
      <c r="G62" s="109"/>
    </row>
    <row r="63" spans="1:8" s="46" customFormat="1" ht="19.899999999999999" customHeight="1" x14ac:dyDescent="0.2">
      <c r="A63" s="64" t="s">
        <v>2008</v>
      </c>
      <c r="B63" s="79"/>
      <c r="C63" s="575"/>
      <c r="D63" s="576"/>
      <c r="E63" s="576"/>
      <c r="F63" s="577"/>
      <c r="G63" s="109"/>
    </row>
    <row r="64" spans="1:8" s="46" customFormat="1" ht="19.899999999999999" customHeight="1" x14ac:dyDescent="0.2">
      <c r="A64" s="64" t="s">
        <v>2010</v>
      </c>
      <c r="B64" s="79"/>
      <c r="C64" s="575"/>
      <c r="D64" s="576"/>
      <c r="E64" s="576"/>
      <c r="F64" s="577"/>
      <c r="G64" s="109"/>
    </row>
    <row r="65" spans="1:8" s="46" customFormat="1" ht="19.899999999999999" customHeight="1" x14ac:dyDescent="0.2">
      <c r="A65" s="60"/>
      <c r="B65" s="77"/>
      <c r="C65" s="578"/>
      <c r="D65" s="579"/>
      <c r="E65" s="579"/>
      <c r="F65" s="580"/>
      <c r="G65" s="109"/>
    </row>
    <row r="66" spans="1:8" s="46" customFormat="1" ht="21.75" customHeight="1" x14ac:dyDescent="0.2">
      <c r="A66" s="62" t="s">
        <v>2013</v>
      </c>
      <c r="B66" s="79"/>
      <c r="C66" s="596" t="s">
        <v>1945</v>
      </c>
      <c r="D66" s="597"/>
      <c r="E66" s="597"/>
      <c r="F66" s="598"/>
      <c r="G66" s="109"/>
    </row>
    <row r="67" spans="1:8" s="46" customFormat="1" ht="21.75" customHeight="1" x14ac:dyDescent="0.2">
      <c r="A67" s="62"/>
      <c r="B67" s="79"/>
      <c r="C67" s="599"/>
      <c r="D67" s="600"/>
      <c r="E67" s="600"/>
      <c r="F67" s="601"/>
      <c r="G67" s="109"/>
    </row>
    <row r="68" spans="1:8" s="46" customFormat="1" ht="19.899999999999999" customHeight="1" x14ac:dyDescent="0.2">
      <c r="A68" s="62"/>
      <c r="B68" s="79"/>
      <c r="C68" s="572"/>
      <c r="D68" s="573"/>
      <c r="E68" s="573"/>
      <c r="F68" s="581"/>
      <c r="G68" s="109"/>
    </row>
    <row r="69" spans="1:8" s="46" customFormat="1" ht="19.899999999999999" customHeight="1" x14ac:dyDescent="0.2">
      <c r="A69" s="62"/>
      <c r="B69" s="79"/>
      <c r="C69" s="578"/>
      <c r="D69" s="579"/>
      <c r="E69" s="579"/>
      <c r="F69" s="583"/>
      <c r="G69" s="109"/>
    </row>
    <row r="70" spans="1:8" s="46" customFormat="1" ht="19.899999999999999" customHeight="1" thickBot="1" x14ac:dyDescent="0.25">
      <c r="A70" s="146" t="s">
        <v>2014</v>
      </c>
      <c r="B70" s="91"/>
      <c r="C70" s="591" t="s">
        <v>1946</v>
      </c>
      <c r="D70" s="592"/>
      <c r="E70" s="584"/>
      <c r="F70" s="595"/>
      <c r="G70" s="109" t="str">
        <f>IF(OR($E$70="",AND(NOT($G$71=""),$C$71="")),"NG","OK")</f>
        <v>NG</v>
      </c>
      <c r="H70" s="46" t="s">
        <v>1977</v>
      </c>
    </row>
    <row r="71" spans="1:8" s="46" customFormat="1" ht="19.899999999999999" customHeight="1" thickBot="1" x14ac:dyDescent="0.25">
      <c r="A71" s="61" t="s">
        <v>2002</v>
      </c>
      <c r="B71" s="76"/>
      <c r="C71" s="593"/>
      <c r="D71" s="594"/>
      <c r="E71" s="594"/>
      <c r="F71" s="594"/>
      <c r="G71" s="110" t="str">
        <f>IF($E$70="⑤その他","他","")</f>
        <v/>
      </c>
    </row>
    <row r="72" spans="1:8" s="46" customFormat="1" ht="19.899999999999999" customHeight="1" x14ac:dyDescent="0.2">
      <c r="A72" s="63"/>
      <c r="B72" s="77"/>
      <c r="C72" s="588"/>
      <c r="D72" s="589"/>
      <c r="E72" s="589"/>
      <c r="F72" s="589"/>
      <c r="G72" s="109"/>
    </row>
    <row r="73" spans="1:8" s="46" customFormat="1" ht="19.899999999999999" customHeight="1" x14ac:dyDescent="0.2">
      <c r="A73" s="50"/>
      <c r="C73" s="83"/>
      <c r="F73" s="99"/>
      <c r="G73" s="109"/>
    </row>
    <row r="74" spans="1:8" s="46" customFormat="1" ht="19.899999999999999" customHeight="1" x14ac:dyDescent="0.2">
      <c r="A74" s="50"/>
      <c r="C74" s="83"/>
      <c r="F74" s="99"/>
      <c r="G74" s="109"/>
    </row>
    <row r="75" spans="1:8" s="46" customFormat="1" ht="19.899999999999999" customHeight="1" x14ac:dyDescent="0.2">
      <c r="A75" s="50"/>
      <c r="B75" s="65" t="str">
        <f>IF(COUNTIF($G$1:$G$72,"NG")&gt;0,"未記入のセルが有ります。以下の項目に水色と黄色のセルが残っていないかご確認下さい。","")</f>
        <v>未記入のセルが有ります。以下の項目に水色と黄色のセルが残っていないかご確認下さい。</v>
      </c>
      <c r="C75" s="83"/>
      <c r="F75" s="99"/>
      <c r="G75" s="109"/>
    </row>
    <row r="76" spans="1:8" s="46" customFormat="1" ht="19.899999999999999" customHeight="1" x14ac:dyDescent="0.2">
      <c r="A76" s="50"/>
      <c r="B76" s="65" t="str">
        <f>IF(OR(G59&lt;&gt;"NG",$G$70="NG"),"なお、その他を選択した場合、具体的な記入が必要となりますのでご注意下さい","")</f>
        <v>なお、その他を選択した場合、具体的な記入が必要となりますのでご注意下さい</v>
      </c>
      <c r="C76" s="83"/>
      <c r="F76" s="99"/>
      <c r="G76" s="109"/>
    </row>
    <row r="77" spans="1:8" s="46" customFormat="1" ht="19.899999999999999" customHeight="1" x14ac:dyDescent="0.2">
      <c r="A77" s="50"/>
      <c r="B77" s="65"/>
      <c r="C77" s="83"/>
      <c r="F77" s="99"/>
      <c r="G77" s="109"/>
    </row>
    <row r="78" spans="1:8" s="46" customFormat="1" ht="19.899999999999999" customHeight="1" x14ac:dyDescent="0.2">
      <c r="A78" s="50"/>
      <c r="B78" s="65" t="str">
        <f>IF($G$2="NG",$H$2,"")</f>
        <v>報告日</v>
      </c>
      <c r="C78" s="86" t="str">
        <f>IF($G$10="NG",$H$10,"")</f>
        <v>１－１．</v>
      </c>
      <c r="D78" s="92">
        <f>IF($G$19="NG",$H$19,"")</f>
        <v>2</v>
      </c>
      <c r="E78" s="65" t="str">
        <f>IF($G$30="NG",$H$30,"")</f>
        <v>３－１．</v>
      </c>
      <c r="F78" s="107" t="str">
        <f>IF($G$31="NG",$H$31,"")</f>
        <v/>
      </c>
      <c r="G78" s="109"/>
    </row>
    <row r="79" spans="1:8" s="46" customFormat="1" ht="19.899999999999999" customHeight="1" x14ac:dyDescent="0.2">
      <c r="B79" s="65" t="str">
        <f>IF($G$35="NG",$H$35,"")</f>
        <v>4</v>
      </c>
      <c r="C79" s="65" t="str">
        <f>IF($G$39="NG",$H$39,"")</f>
        <v>５－１．</v>
      </c>
      <c r="D79" s="86" t="str">
        <f>IF($G$41="NG",$H$41,"")</f>
        <v>５－２．</v>
      </c>
      <c r="E79" s="65" t="str">
        <f>IF($G$59="NG",$H$59,"")</f>
        <v>５－２．(成果物）</v>
      </c>
      <c r="F79" s="107" t="str">
        <f>IF($G$70="NG",$H$70,"")</f>
        <v>５－３．</v>
      </c>
      <c r="G79" s="109"/>
    </row>
    <row r="80" spans="1:8" s="46" customFormat="1" ht="19.899999999999999" customHeight="1" x14ac:dyDescent="0.2">
      <c r="A80" s="50"/>
      <c r="C80" s="83"/>
      <c r="F80" s="99"/>
      <c r="G80" s="109"/>
    </row>
    <row r="81" spans="1:7" s="46" customFormat="1" ht="19.899999999999999" customHeight="1" x14ac:dyDescent="0.2">
      <c r="A81" s="50"/>
      <c r="C81" s="83"/>
      <c r="F81" s="99"/>
      <c r="G81" s="109"/>
    </row>
    <row r="82" spans="1:7" s="46" customFormat="1" ht="19.899999999999999" customHeight="1" x14ac:dyDescent="0.2">
      <c r="A82" s="50" t="s">
        <v>2029</v>
      </c>
      <c r="C82" s="83"/>
      <c r="F82" s="99"/>
      <c r="G82" s="109"/>
    </row>
    <row r="83" spans="1:7" s="46" customFormat="1" ht="19.899999999999999" customHeight="1" x14ac:dyDescent="0.2">
      <c r="A83" s="66" t="s">
        <v>1960</v>
      </c>
      <c r="B83" s="80"/>
      <c r="C83" s="85"/>
      <c r="D83" s="80"/>
      <c r="E83" s="80"/>
      <c r="F83" s="91"/>
      <c r="G83" s="109"/>
    </row>
    <row r="84" spans="1:7" s="46" customFormat="1" ht="19.899999999999999" customHeight="1" x14ac:dyDescent="0.2">
      <c r="A84" s="50"/>
      <c r="C84" s="83"/>
      <c r="F84" s="99"/>
      <c r="G84" s="109"/>
    </row>
    <row r="85" spans="1:7" s="46" customFormat="1" ht="19.899999999999999" customHeight="1" x14ac:dyDescent="0.2">
      <c r="A85" s="50"/>
      <c r="C85" s="83"/>
      <c r="F85" s="99"/>
      <c r="G85" s="109"/>
    </row>
    <row r="86" spans="1:7" s="46" customFormat="1" ht="19.899999999999999" customHeight="1" x14ac:dyDescent="0.2">
      <c r="A86" s="50"/>
      <c r="C86" s="83"/>
      <c r="F86" s="99"/>
      <c r="G86" s="109"/>
    </row>
    <row r="87" spans="1:7" s="46" customFormat="1" ht="19.899999999999999" customHeight="1" x14ac:dyDescent="0.2">
      <c r="A87" s="50"/>
      <c r="C87" s="83"/>
      <c r="F87" s="99"/>
      <c r="G87" s="109"/>
    </row>
    <row r="88" spans="1:7" s="46" customFormat="1" ht="19.899999999999999" customHeight="1" x14ac:dyDescent="0.2">
      <c r="A88" s="50"/>
      <c r="C88" s="83"/>
      <c r="F88" s="99"/>
      <c r="G88" s="109"/>
    </row>
    <row r="89" spans="1:7" s="46" customFormat="1" ht="19.899999999999999" customHeight="1" x14ac:dyDescent="0.2">
      <c r="A89" s="50"/>
      <c r="C89" s="83"/>
      <c r="F89" s="99"/>
      <c r="G89" s="109"/>
    </row>
    <row r="90" spans="1:7" s="46" customFormat="1" ht="19.899999999999999" customHeight="1" x14ac:dyDescent="0.2">
      <c r="A90" s="50"/>
      <c r="C90" s="83"/>
      <c r="F90" s="99"/>
      <c r="G90" s="109"/>
    </row>
    <row r="91" spans="1:7" s="46" customFormat="1" ht="19.899999999999999" customHeight="1" x14ac:dyDescent="0.2">
      <c r="A91" s="50"/>
      <c r="C91" s="83"/>
      <c r="F91" s="99"/>
      <c r="G91" s="109"/>
    </row>
    <row r="92" spans="1:7" s="46" customFormat="1" ht="19.899999999999999" customHeight="1" x14ac:dyDescent="0.2">
      <c r="A92" s="50"/>
      <c r="C92" s="83"/>
      <c r="F92" s="99"/>
      <c r="G92" s="109"/>
    </row>
    <row r="93" spans="1:7" s="46" customFormat="1" ht="19.899999999999999" customHeight="1" x14ac:dyDescent="0.2">
      <c r="A93" s="50"/>
      <c r="C93" s="83"/>
      <c r="F93" s="99"/>
      <c r="G93" s="109"/>
    </row>
    <row r="94" spans="1:7" s="46" customFormat="1" ht="19.899999999999999" customHeight="1" x14ac:dyDescent="0.2">
      <c r="A94" s="50"/>
      <c r="C94" s="83"/>
      <c r="F94" s="99"/>
      <c r="G94" s="109"/>
    </row>
    <row r="95" spans="1:7" s="46" customFormat="1" ht="19.899999999999999" customHeight="1" x14ac:dyDescent="0.2">
      <c r="A95" s="50"/>
      <c r="C95" s="83"/>
      <c r="F95" s="99"/>
      <c r="G95" s="109"/>
    </row>
    <row r="96" spans="1:7" s="46" customFormat="1" ht="19.899999999999999" customHeight="1" x14ac:dyDescent="0.2">
      <c r="A96" s="50"/>
      <c r="C96" s="83"/>
      <c r="F96" s="99"/>
      <c r="G96" s="109"/>
    </row>
    <row r="97" spans="1:7" s="46" customFormat="1" ht="19.899999999999999" customHeight="1" x14ac:dyDescent="0.2">
      <c r="A97" s="50"/>
      <c r="C97" s="83"/>
      <c r="F97" s="99"/>
      <c r="G97" s="109"/>
    </row>
    <row r="98" spans="1:7" s="46" customFormat="1" ht="19.899999999999999" customHeight="1" x14ac:dyDescent="0.2">
      <c r="A98" s="50"/>
      <c r="C98" s="83"/>
      <c r="F98" s="99"/>
      <c r="G98" s="109"/>
    </row>
    <row r="99" spans="1:7" s="46" customFormat="1" ht="19.899999999999999" customHeight="1" x14ac:dyDescent="0.2">
      <c r="A99" s="50"/>
      <c r="C99" s="83"/>
      <c r="F99" s="99"/>
      <c r="G99" s="109"/>
    </row>
    <row r="100" spans="1:7" s="46" customFormat="1" ht="19.899999999999999" customHeight="1" x14ac:dyDescent="0.2">
      <c r="A100" s="50"/>
      <c r="C100" s="83"/>
      <c r="F100" s="99"/>
      <c r="G100" s="109"/>
    </row>
    <row r="101" spans="1:7" s="46" customFormat="1" ht="19.899999999999999" customHeight="1" x14ac:dyDescent="0.2">
      <c r="A101" s="50"/>
      <c r="C101" s="83"/>
      <c r="F101" s="99"/>
      <c r="G101" s="109"/>
    </row>
    <row r="102" spans="1:7" s="46" customFormat="1" ht="19.899999999999999" customHeight="1" x14ac:dyDescent="0.2">
      <c r="A102" s="50"/>
      <c r="C102" s="83"/>
      <c r="F102" s="99"/>
      <c r="G102" s="109"/>
    </row>
    <row r="103" spans="1:7" s="46" customFormat="1" ht="19.899999999999999" customHeight="1" x14ac:dyDescent="0.2">
      <c r="A103" s="50"/>
      <c r="C103" s="83"/>
      <c r="F103" s="99"/>
      <c r="G103" s="109"/>
    </row>
    <row r="104" spans="1:7" s="46" customFormat="1" ht="19.899999999999999" customHeight="1" x14ac:dyDescent="0.2">
      <c r="A104" s="50"/>
      <c r="C104" s="83"/>
      <c r="F104" s="99"/>
      <c r="G104" s="109"/>
    </row>
    <row r="105" spans="1:7" s="46" customFormat="1" ht="19.899999999999999" customHeight="1" x14ac:dyDescent="0.2">
      <c r="A105" s="50"/>
      <c r="C105" s="83"/>
      <c r="F105" s="99"/>
      <c r="G105" s="109"/>
    </row>
    <row r="106" spans="1:7" s="46" customFormat="1" ht="19.899999999999999" customHeight="1" x14ac:dyDescent="0.2">
      <c r="A106" s="50"/>
      <c r="C106" s="83"/>
      <c r="F106" s="99"/>
      <c r="G106" s="109"/>
    </row>
    <row r="107" spans="1:7" s="46" customFormat="1" ht="19.899999999999999" customHeight="1" x14ac:dyDescent="0.2">
      <c r="A107" s="50"/>
      <c r="C107" s="83"/>
      <c r="F107" s="99"/>
      <c r="G107" s="109"/>
    </row>
    <row r="108" spans="1:7" s="46" customFormat="1" ht="19.899999999999999" customHeight="1" x14ac:dyDescent="0.2">
      <c r="A108" s="50"/>
      <c r="C108" s="83"/>
      <c r="F108" s="99"/>
      <c r="G108" s="109"/>
    </row>
    <row r="109" spans="1:7" s="46" customFormat="1" ht="19.899999999999999" customHeight="1" x14ac:dyDescent="0.2">
      <c r="A109" s="50"/>
      <c r="C109" s="83"/>
      <c r="F109" s="99"/>
      <c r="G109" s="109"/>
    </row>
    <row r="110" spans="1:7" s="46" customFormat="1" ht="19.899999999999999" customHeight="1" x14ac:dyDescent="0.2">
      <c r="A110" s="50"/>
      <c r="C110" s="83"/>
      <c r="F110" s="99"/>
      <c r="G110" s="109"/>
    </row>
    <row r="111" spans="1:7" s="46" customFormat="1" ht="19.899999999999999" customHeight="1" x14ac:dyDescent="0.2">
      <c r="A111" s="50"/>
      <c r="C111" s="83"/>
      <c r="F111" s="99"/>
      <c r="G111" s="109"/>
    </row>
    <row r="112" spans="1:7" s="46" customFormat="1" ht="19.899999999999999" customHeight="1" x14ac:dyDescent="0.2">
      <c r="A112" s="50"/>
      <c r="C112" s="83"/>
      <c r="F112" s="99"/>
      <c r="G112" s="109"/>
    </row>
    <row r="113" spans="1:7" s="46" customFormat="1" ht="19.899999999999999" customHeight="1" x14ac:dyDescent="0.2">
      <c r="A113" s="50"/>
      <c r="C113" s="83"/>
      <c r="F113" s="99"/>
      <c r="G113" s="109"/>
    </row>
    <row r="114" spans="1:7" s="46" customFormat="1" ht="19.899999999999999" customHeight="1" x14ac:dyDescent="0.2">
      <c r="A114" s="50"/>
      <c r="C114" s="83"/>
      <c r="F114" s="99"/>
      <c r="G114" s="109"/>
    </row>
    <row r="115" spans="1:7" s="46" customFormat="1" ht="19.899999999999999" customHeight="1" x14ac:dyDescent="0.2">
      <c r="A115" s="50"/>
      <c r="C115" s="83"/>
      <c r="F115" s="99"/>
      <c r="G115" s="109"/>
    </row>
    <row r="116" spans="1:7" s="46" customFormat="1" ht="19.899999999999999" customHeight="1" x14ac:dyDescent="0.2">
      <c r="A116" s="50"/>
      <c r="C116" s="83"/>
      <c r="F116" s="99"/>
      <c r="G116" s="109"/>
    </row>
    <row r="117" spans="1:7" s="46" customFormat="1" ht="19.899999999999999" customHeight="1" x14ac:dyDescent="0.2">
      <c r="A117" s="50"/>
      <c r="C117" s="83"/>
      <c r="F117" s="99"/>
      <c r="G117" s="109"/>
    </row>
    <row r="118" spans="1:7" s="46" customFormat="1" ht="19.899999999999999" customHeight="1" x14ac:dyDescent="0.2">
      <c r="A118" s="50"/>
      <c r="C118" s="83"/>
      <c r="F118" s="99"/>
      <c r="G118" s="109"/>
    </row>
    <row r="119" spans="1:7" s="46" customFormat="1" ht="19.899999999999999" customHeight="1" x14ac:dyDescent="0.2">
      <c r="A119" s="50"/>
      <c r="C119" s="83"/>
      <c r="F119" s="99"/>
      <c r="G119" s="109"/>
    </row>
    <row r="120" spans="1:7" s="46" customFormat="1" ht="19.899999999999999" customHeight="1" x14ac:dyDescent="0.2">
      <c r="A120" s="50"/>
      <c r="C120" s="83"/>
      <c r="F120" s="99"/>
      <c r="G120" s="109"/>
    </row>
    <row r="121" spans="1:7" s="46" customFormat="1" ht="19.899999999999999" customHeight="1" x14ac:dyDescent="0.2">
      <c r="A121" s="50"/>
      <c r="C121" s="83"/>
      <c r="F121" s="99"/>
      <c r="G121" s="109"/>
    </row>
    <row r="122" spans="1:7" s="46" customFormat="1" ht="19.899999999999999" customHeight="1" x14ac:dyDescent="0.2">
      <c r="A122" s="50"/>
      <c r="C122" s="83"/>
      <c r="F122" s="99"/>
      <c r="G122" s="109"/>
    </row>
    <row r="123" spans="1:7" s="46" customFormat="1" ht="19.899999999999999" customHeight="1" x14ac:dyDescent="0.2">
      <c r="A123" s="50"/>
      <c r="C123" s="83"/>
      <c r="F123" s="99"/>
      <c r="G123" s="109"/>
    </row>
    <row r="124" spans="1:7" s="46" customFormat="1" ht="19.899999999999999" customHeight="1" x14ac:dyDescent="0.2">
      <c r="A124" s="50"/>
      <c r="C124" s="83"/>
      <c r="F124" s="99"/>
      <c r="G124" s="109"/>
    </row>
    <row r="125" spans="1:7" s="46" customFormat="1" ht="19.899999999999999" customHeight="1" x14ac:dyDescent="0.2">
      <c r="A125" s="50"/>
      <c r="C125" s="83"/>
      <c r="F125" s="99"/>
      <c r="G125" s="109"/>
    </row>
    <row r="126" spans="1:7" s="46" customFormat="1" ht="19.899999999999999" customHeight="1" x14ac:dyDescent="0.2">
      <c r="A126" s="50"/>
      <c r="C126" s="83"/>
      <c r="F126" s="99"/>
      <c r="G126" s="109"/>
    </row>
    <row r="127" spans="1:7" s="46" customFormat="1" ht="19.899999999999999" customHeight="1" x14ac:dyDescent="0.2">
      <c r="A127" s="50"/>
      <c r="C127" s="83"/>
      <c r="F127" s="99"/>
      <c r="G127" s="109"/>
    </row>
    <row r="128" spans="1:7" s="46" customFormat="1" ht="19.899999999999999" customHeight="1" x14ac:dyDescent="0.2">
      <c r="A128" s="50"/>
      <c r="C128" s="83"/>
      <c r="F128" s="99"/>
      <c r="G128" s="109"/>
    </row>
    <row r="129" spans="1:7" s="46" customFormat="1" ht="19.899999999999999" customHeight="1" x14ac:dyDescent="0.2">
      <c r="A129" s="50"/>
      <c r="C129" s="83"/>
      <c r="F129" s="99"/>
      <c r="G129" s="109"/>
    </row>
    <row r="130" spans="1:7" s="46" customFormat="1" ht="19.899999999999999" customHeight="1" x14ac:dyDescent="0.2">
      <c r="A130" s="50"/>
      <c r="C130" s="83"/>
      <c r="F130" s="99"/>
      <c r="G130" s="109"/>
    </row>
    <row r="131" spans="1:7" s="46" customFormat="1" ht="19.899999999999999" customHeight="1" x14ac:dyDescent="0.2">
      <c r="A131" s="50"/>
      <c r="C131" s="83"/>
      <c r="F131" s="99"/>
      <c r="G131" s="109"/>
    </row>
    <row r="132" spans="1:7" s="46" customFormat="1" ht="19.899999999999999" customHeight="1" thickBot="1" x14ac:dyDescent="0.25">
      <c r="A132" s="67"/>
      <c r="B132" s="81"/>
      <c r="C132" s="87"/>
      <c r="D132" s="81"/>
      <c r="E132" s="81"/>
      <c r="F132" s="108"/>
      <c r="G132" s="109"/>
    </row>
    <row r="133" spans="1:7" s="46" customFormat="1" ht="19.899999999999999" customHeight="1" x14ac:dyDescent="0.2">
      <c r="A133" s="68"/>
      <c r="C133" s="83"/>
      <c r="G133" s="109"/>
    </row>
    <row r="134" spans="1:7" s="46" customFormat="1" ht="19.899999999999999" customHeight="1" x14ac:dyDescent="0.2">
      <c r="A134" s="68"/>
      <c r="C134" s="83"/>
      <c r="G134" s="109"/>
    </row>
    <row r="135" spans="1:7" s="46" customFormat="1" ht="19.899999999999999" customHeight="1" x14ac:dyDescent="0.2">
      <c r="A135" s="68"/>
      <c r="C135" s="83"/>
      <c r="G135" s="109"/>
    </row>
    <row r="136" spans="1:7" s="46" customFormat="1" ht="19.899999999999999" customHeight="1" x14ac:dyDescent="0.2">
      <c r="A136" s="68"/>
      <c r="C136" s="83"/>
      <c r="G136" s="109"/>
    </row>
    <row r="137" spans="1:7" s="46" customFormat="1" ht="19.899999999999999" customHeight="1" x14ac:dyDescent="0.2">
      <c r="A137" s="68"/>
      <c r="C137" s="83"/>
      <c r="G137" s="109"/>
    </row>
    <row r="138" spans="1:7" s="46" customFormat="1" ht="19.899999999999999" customHeight="1" x14ac:dyDescent="0.2">
      <c r="A138" s="68"/>
      <c r="C138" s="83"/>
      <c r="G138" s="109"/>
    </row>
    <row r="139" spans="1:7" s="46" customFormat="1" ht="19.899999999999999" customHeight="1" x14ac:dyDescent="0.2">
      <c r="A139" s="68"/>
      <c r="C139" s="83"/>
      <c r="G139" s="109"/>
    </row>
    <row r="140" spans="1:7" s="46" customFormat="1" ht="19.899999999999999" customHeight="1" x14ac:dyDescent="0.2">
      <c r="A140" s="68"/>
      <c r="C140" s="83"/>
      <c r="G140" s="109"/>
    </row>
    <row r="141" spans="1:7" s="46" customFormat="1" ht="19.899999999999999" customHeight="1" x14ac:dyDescent="0.2">
      <c r="A141" s="68"/>
      <c r="C141" s="83"/>
      <c r="G141" s="109"/>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C71:F72"/>
    <mergeCell ref="C60:F61"/>
    <mergeCell ref="C62:F65"/>
    <mergeCell ref="C66:F67"/>
    <mergeCell ref="C68:F69"/>
    <mergeCell ref="C70:D70"/>
    <mergeCell ref="E70:F70"/>
    <mergeCell ref="C59:D59"/>
    <mergeCell ref="E59:F59"/>
    <mergeCell ref="A25:A26"/>
    <mergeCell ref="B25:F26"/>
    <mergeCell ref="C31:D31"/>
    <mergeCell ref="C32:D32"/>
    <mergeCell ref="B36:C36"/>
    <mergeCell ref="E39:F39"/>
    <mergeCell ref="C40:D40"/>
    <mergeCell ref="C42:F45"/>
    <mergeCell ref="C46:F49"/>
    <mergeCell ref="C50:F53"/>
    <mergeCell ref="C54:F58"/>
    <mergeCell ref="B14:F14"/>
    <mergeCell ref="A20:F20"/>
    <mergeCell ref="B21:C21"/>
    <mergeCell ref="B22:C22"/>
    <mergeCell ref="A23:A24"/>
    <mergeCell ref="B23:F24"/>
    <mergeCell ref="B12:D12"/>
    <mergeCell ref="A1:F1"/>
    <mergeCell ref="A4:F4"/>
    <mergeCell ref="A6:F7"/>
    <mergeCell ref="A8:F8"/>
    <mergeCell ref="B11:D11"/>
  </mergeCells>
  <phoneticPr fontId="7"/>
  <conditionalFormatting sqref="B22:C22">
    <cfRule type="expression" dxfId="333" priority="37">
      <formula>$B$22=""</formula>
    </cfRule>
  </conditionalFormatting>
  <conditionalFormatting sqref="B30">
    <cfRule type="expression" dxfId="332" priority="36">
      <formula>$B$30=""</formula>
    </cfRule>
  </conditionalFormatting>
  <conditionalFormatting sqref="C30">
    <cfRule type="expression" dxfId="331" priority="35">
      <formula>$C$30=""</formula>
    </cfRule>
  </conditionalFormatting>
  <conditionalFormatting sqref="D30">
    <cfRule type="expression" dxfId="330" priority="34">
      <formula>$D$30=""</formula>
    </cfRule>
  </conditionalFormatting>
  <conditionalFormatting sqref="C40:D40">
    <cfRule type="expression" dxfId="329" priority="25">
      <formula>$C$40=""</formula>
    </cfRule>
  </conditionalFormatting>
  <conditionalFormatting sqref="E40">
    <cfRule type="expression" dxfId="328" priority="24">
      <formula>$E$40=""</formula>
    </cfRule>
  </conditionalFormatting>
  <conditionalFormatting sqref="C42:F45">
    <cfRule type="expression" dxfId="327" priority="23">
      <formula>$C$42=""</formula>
    </cfRule>
  </conditionalFormatting>
  <conditionalFormatting sqref="C46:F49">
    <cfRule type="expression" dxfId="326" priority="22">
      <formula>$C$46=""</formula>
    </cfRule>
  </conditionalFormatting>
  <conditionalFormatting sqref="C50:F53">
    <cfRule type="expression" dxfId="325" priority="21">
      <formula>$C$50=""</formula>
    </cfRule>
  </conditionalFormatting>
  <conditionalFormatting sqref="C54:F58">
    <cfRule type="expression" dxfId="324" priority="20">
      <formula>$C$54=""</formula>
    </cfRule>
  </conditionalFormatting>
  <conditionalFormatting sqref="C62:F65">
    <cfRule type="expression" dxfId="323" priority="19">
      <formula>$C$62=""</formula>
    </cfRule>
  </conditionalFormatting>
  <conditionalFormatting sqref="C68:F69">
    <cfRule type="expression" dxfId="322" priority="18">
      <formula>$C$68=""</formula>
    </cfRule>
  </conditionalFormatting>
  <conditionalFormatting sqref="E70:F70">
    <cfRule type="expression" dxfId="321" priority="17">
      <formula>$E$70=""</formula>
    </cfRule>
  </conditionalFormatting>
  <conditionalFormatting sqref="C71:F72">
    <cfRule type="expression" dxfId="320" priority="15">
      <formula>$G$71=""</formula>
    </cfRule>
    <cfRule type="expression" dxfId="319" priority="16">
      <formula>$C$71=""</formula>
    </cfRule>
  </conditionalFormatting>
  <conditionalFormatting sqref="F2">
    <cfRule type="expression" dxfId="318" priority="14">
      <formula>$F$2=""</formula>
    </cfRule>
  </conditionalFormatting>
  <conditionalFormatting sqref="A16:A17">
    <cfRule type="expression" dxfId="317" priority="13">
      <formula>$G$11=""</formula>
    </cfRule>
  </conditionalFormatting>
  <conditionalFormatting sqref="E59:F59">
    <cfRule type="expression" dxfId="316" priority="39">
      <formula>$E$59=""</formula>
    </cfRule>
  </conditionalFormatting>
  <conditionalFormatting sqref="C60:F61">
    <cfRule type="expression" dxfId="315" priority="40">
      <formula>$G$60=""</formula>
    </cfRule>
    <cfRule type="expression" dxfId="314" priority="41">
      <formula>$C$60=""</formula>
    </cfRule>
  </conditionalFormatting>
  <conditionalFormatting sqref="E30">
    <cfRule type="expression" dxfId="313" priority="12">
      <formula>$E$30=0</formula>
    </cfRule>
  </conditionalFormatting>
  <conditionalFormatting sqref="B36">
    <cfRule type="expression" dxfId="312" priority="11">
      <formula>$B$36=""</formula>
    </cfRule>
  </conditionalFormatting>
  <conditionalFormatting sqref="B11:D11">
    <cfRule type="expression" dxfId="311" priority="10">
      <formula>$B$11=""</formula>
    </cfRule>
  </conditionalFormatting>
  <conditionalFormatting sqref="F11">
    <cfRule type="expression" dxfId="310" priority="9">
      <formula>$F$11=""</formula>
    </cfRule>
  </conditionalFormatting>
  <conditionalFormatting sqref="B12:D12">
    <cfRule type="expression" dxfId="309" priority="8">
      <formula>$B$12=""</formula>
    </cfRule>
  </conditionalFormatting>
  <conditionalFormatting sqref="F12">
    <cfRule type="expression" dxfId="308" priority="7">
      <formula>$F$12=""</formula>
    </cfRule>
  </conditionalFormatting>
  <conditionalFormatting sqref="B13">
    <cfRule type="expression" dxfId="307" priority="6">
      <formula>$B$13=""</formula>
    </cfRule>
  </conditionalFormatting>
  <conditionalFormatting sqref="D13">
    <cfRule type="expression" dxfId="306" priority="5">
      <formula>$D$13=""</formula>
    </cfRule>
  </conditionalFormatting>
  <conditionalFormatting sqref="F13">
    <cfRule type="expression" dxfId="305" priority="4">
      <formula>$F$13=""</formula>
    </cfRule>
  </conditionalFormatting>
  <conditionalFormatting sqref="B14:F14">
    <cfRule type="expression" dxfId="304" priority="3">
      <formula>$B$14=""</formula>
    </cfRule>
  </conditionalFormatting>
  <conditionalFormatting sqref="B16:F17">
    <cfRule type="expression" dxfId="303" priority="2">
      <formula>$G$11=""</formula>
    </cfRule>
  </conditionalFormatting>
  <conditionalFormatting sqref="B21:C21">
    <cfRule type="expression" dxfId="302" priority="1">
      <formula>$B$21=""</formula>
    </cfRule>
  </conditionalFormatting>
  <dataValidations count="7">
    <dataValidation imeMode="disabled" allowBlank="1" showInputMessage="1" showErrorMessage="1" prompt="休憩があった場合のみ記入下さい。休憩時間は（分）で記入下さい。" sqref="E30" xr:uid="{C6CDA50F-8A53-439D-8025-4BFF05B36052}"/>
    <dataValidation allowBlank="1" showInputMessage="1" showErrorMessage="1" prompt="その他を選択した場合具体的にご記入下さい。" sqref="C60:F61" xr:uid="{D3D43BD7-9D1A-406D-84DA-F9C5FE0327CB}"/>
    <dataValidation type="date" imeMode="disabled" operator="greaterThanOrEqual" allowBlank="1" showInputMessage="1" showErrorMessage="1" prompt="半角で「7/10」のようにご記入下さい。" sqref="F2" xr:uid="{4EBC21EC-A476-49F8-93F7-9AEC7C30BE60}">
      <formula1>42531</formula1>
    </dataValidation>
    <dataValidation type="whole" imeMode="disabled" operator="greaterThanOrEqual" allowBlank="1" showInputMessage="1" showErrorMessage="1" prompt="半角で数字をご記入下さい。" sqref="E40" xr:uid="{973EC90C-4859-408D-A7C1-245FC3072428}">
      <formula1>0</formula1>
    </dataValidation>
    <dataValidation type="time" imeMode="disabled" operator="greaterThanOrEqual" allowBlank="1" showInputMessage="1" showErrorMessage="1" prompt="半角で「15:00」のようにご記入下さい。" sqref="D30" xr:uid="{C7893D00-DF92-48E5-8B73-74B35D96BB29}">
      <formula1>$C$30</formula1>
    </dataValidation>
    <dataValidation type="time" imeMode="disabled" operator="greaterThanOrEqual" allowBlank="1" showInputMessage="1" showErrorMessage="1" prompt="半角で「15:00」のようにご記入下さい。" sqref="C30" xr:uid="{0450B8C0-F0E3-475D-8E41-F4208A9B4A2C}">
      <formula1>0</formula1>
    </dataValidation>
    <dataValidation type="date" imeMode="disabled" operator="greaterThanOrEqual" allowBlank="1" showInputMessage="1" showErrorMessage="1" prompt="半角で「7/10」のようにご記入下さい。" sqref="B30" xr:uid="{10D588A4-3D6F-424D-95D8-20C4A047B76B}">
      <formula1>#REF!</formula1>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extLst>
    <ext xmlns:x14="http://schemas.microsoft.com/office/spreadsheetml/2009/9/main" uri="{CCE6A557-97BC-4b89-ADB6-D9C93CAAB3DF}">
      <x14:dataValidations xmlns:xm="http://schemas.microsoft.com/office/excel/2006/main" count="6">
        <x14:dataValidation type="list" showInputMessage="1" showErrorMessage="1" xr:uid="{9AB1D1E7-5B26-473F-9FBD-101C5C391EBC}">
          <x14:formula1>
            <xm:f>リスト!$A$130:$A$135</xm:f>
          </x14:formula1>
          <xm:sqref>C33</xm:sqref>
        </x14:dataValidation>
        <x14:dataValidation type="list" allowBlank="1" showInputMessage="1" showErrorMessage="1" xr:uid="{D9571F1C-95CF-43F3-AAFE-AEFB86789C87}">
          <x14:formula1>
            <xm:f>リスト!$A$102:$A$103</xm:f>
          </x14:formula1>
          <xm:sqref>B36</xm:sqref>
        </x14:dataValidation>
        <x14:dataValidation type="list" allowBlank="1" showInputMessage="1" showErrorMessage="1" xr:uid="{28A23571-63A8-420F-B427-42426E42F73C}">
          <x14:formula1>
            <xm:f>リスト!$A$62:$A$67</xm:f>
          </x14:formula1>
          <xm:sqref>E70:F70</xm:sqref>
        </x14:dataValidation>
        <x14:dataValidation type="list" allowBlank="1" showInputMessage="1" showErrorMessage="1" xr:uid="{B621CDBF-0AB6-4303-985B-EEA19926F352}">
          <x14:formula1>
            <xm:f>リスト!$A$74:$A$81</xm:f>
          </x14:formula1>
          <xm:sqref>E59:F59</xm:sqref>
        </x14:dataValidation>
        <x14:dataValidation type="list" allowBlank="1" showInputMessage="1" showErrorMessage="1" xr:uid="{2CEE2FC1-AA6E-4CDA-A0AD-4368E6EE46E9}">
          <x14:formula1>
            <xm:f>リスト!$A$56:$A$61</xm:f>
          </x14:formula1>
          <xm:sqref>B22:C22</xm:sqref>
        </x14:dataValidation>
        <x14:dataValidation type="list" allowBlank="1" showInputMessage="1" showErrorMessage="1" xr:uid="{FDABD516-D02A-4696-8602-8D5BB500566B}">
          <x14:formula1>
            <xm:f>アドバイザー!$E$9:$E$220</xm:f>
          </x14:formula1>
          <xm:sqref>B21:C21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C39EA-4398-418E-9376-AE8E6238483A}">
  <dimension ref="A1:I149"/>
  <sheetViews>
    <sheetView view="pageBreakPreview" topLeftCell="A4" zoomScaleNormal="55" zoomScaleSheetLayoutView="100" workbookViewId="0">
      <selection activeCell="A20" sqref="A20:F20"/>
    </sheetView>
  </sheetViews>
  <sheetFormatPr defaultColWidth="8.90625" defaultRowHeight="13" x14ac:dyDescent="0.2"/>
  <cols>
    <col min="1" max="1" width="14.453125" style="44" customWidth="1"/>
    <col min="2" max="6" width="22.7265625" style="44" customWidth="1"/>
    <col min="7" max="7" width="7.36328125" style="45" hidden="1" customWidth="1"/>
    <col min="8" max="8" width="10.453125" style="44" hidden="1" customWidth="1"/>
    <col min="9" max="9" width="46.7265625" style="44" hidden="1" customWidth="1"/>
    <col min="10" max="16384" width="8.90625" style="44"/>
  </cols>
  <sheetData>
    <row r="1" spans="1:8" s="46" customFormat="1" ht="19.899999999999999" customHeight="1" x14ac:dyDescent="0.2">
      <c r="A1" s="530" t="s">
        <v>1964</v>
      </c>
      <c r="B1" s="531"/>
      <c r="C1" s="531"/>
      <c r="D1" s="531"/>
      <c r="E1" s="531"/>
      <c r="F1" s="532"/>
      <c r="G1" s="109"/>
    </row>
    <row r="2" spans="1:8" s="46" customFormat="1" ht="19.899999999999999" customHeight="1" x14ac:dyDescent="0.2">
      <c r="A2" s="47" t="s">
        <v>1953</v>
      </c>
      <c r="E2" s="93" t="s">
        <v>914</v>
      </c>
      <c r="F2" s="162"/>
      <c r="G2" s="109" t="str">
        <f>IF($F$2="","NG","OK")</f>
        <v>NG</v>
      </c>
      <c r="H2" s="46" t="s">
        <v>914</v>
      </c>
    </row>
    <row r="3" spans="1:8" s="46" customFormat="1" ht="19.899999999999999" customHeight="1" x14ac:dyDescent="0.2">
      <c r="A3" s="48"/>
      <c r="B3" s="69"/>
      <c r="C3" s="69"/>
      <c r="D3" s="69"/>
      <c r="E3" s="93" t="s">
        <v>14</v>
      </c>
      <c r="F3" s="97" t="str">
        <f>IF(報告書第１日目!F3="","",報告書第１日目!F3)</f>
        <v/>
      </c>
      <c r="G3" s="109" t="str">
        <f>IF($F$3="NG","×","")</f>
        <v/>
      </c>
    </row>
    <row r="4" spans="1:8" s="46" customFormat="1" ht="19.899999999999999" customHeight="1" x14ac:dyDescent="0.2">
      <c r="A4" s="533" t="s">
        <v>2301</v>
      </c>
      <c r="B4" s="534"/>
      <c r="C4" s="534"/>
      <c r="D4" s="534"/>
      <c r="E4" s="534"/>
      <c r="F4" s="535"/>
      <c r="G4" s="109"/>
    </row>
    <row r="5" spans="1:8" s="46" customFormat="1" ht="19.899999999999999" customHeight="1" x14ac:dyDescent="0.2">
      <c r="A5" s="49"/>
      <c r="B5" s="70"/>
      <c r="C5" s="70"/>
      <c r="D5" s="70"/>
      <c r="E5" s="70"/>
      <c r="F5" s="98"/>
      <c r="G5" s="109"/>
    </row>
    <row r="6" spans="1:8" s="46" customFormat="1" ht="19.899999999999999" customHeight="1" x14ac:dyDescent="0.2">
      <c r="A6" s="613" t="s">
        <v>1941</v>
      </c>
      <c r="B6" s="614"/>
      <c r="C6" s="614"/>
      <c r="D6" s="614"/>
      <c r="E6" s="614"/>
      <c r="F6" s="615"/>
      <c r="G6" s="109"/>
    </row>
    <row r="7" spans="1:8" s="46" customFormat="1" ht="19.899999999999999" customHeight="1" x14ac:dyDescent="0.2">
      <c r="A7" s="616"/>
      <c r="B7" s="614"/>
      <c r="C7" s="614"/>
      <c r="D7" s="614"/>
      <c r="E7" s="614"/>
      <c r="F7" s="615"/>
      <c r="G7" s="109"/>
    </row>
    <row r="8" spans="1:8" s="46" customFormat="1" ht="19.899999999999999" customHeight="1" x14ac:dyDescent="0.2">
      <c r="A8" s="539" t="s">
        <v>1918</v>
      </c>
      <c r="B8" s="540"/>
      <c r="C8" s="540"/>
      <c r="D8" s="540"/>
      <c r="E8" s="540"/>
      <c r="F8" s="541"/>
      <c r="G8" s="109"/>
    </row>
    <row r="9" spans="1:8" s="46" customFormat="1" ht="19.899999999999999" customHeight="1" x14ac:dyDescent="0.2">
      <c r="A9" s="50" t="s">
        <v>1741</v>
      </c>
      <c r="F9" s="99"/>
      <c r="G9" s="109"/>
    </row>
    <row r="10" spans="1:8" s="46" customFormat="1" ht="19.899999999999999" customHeight="1" thickBot="1" x14ac:dyDescent="0.25">
      <c r="A10" s="50" t="s">
        <v>1898</v>
      </c>
      <c r="F10" s="99"/>
      <c r="G10" s="109" t="str">
        <f>IF((COUNTIF($B$11:$B$14,"")+COUNTIF(F11:F13,"")+COUNTIF($D$13,""))&gt;0,"NG","OK")</f>
        <v>NG</v>
      </c>
      <c r="H10" s="46" t="s">
        <v>1923</v>
      </c>
    </row>
    <row r="11" spans="1:8" s="46" customFormat="1" ht="19.899999999999999" customHeight="1" thickBot="1" x14ac:dyDescent="0.25">
      <c r="A11" s="51" t="s">
        <v>10</v>
      </c>
      <c r="B11" s="610" t="str">
        <f>IF('応募依頼 (オンラインのみ)'!$B$15="","",'応募依頼 (オンラインのみ)'!$B$15)</f>
        <v/>
      </c>
      <c r="C11" s="611"/>
      <c r="D11" s="612"/>
      <c r="E11" s="94" t="s">
        <v>2829</v>
      </c>
      <c r="F11" s="100" t="str">
        <f>IF('応募依頼 (オンラインのみ)'!$F$15="","",'応募依頼 (オンラインのみ)'!$F$15)</f>
        <v/>
      </c>
      <c r="G11" s="21" t="e">
        <f>+#REF!</f>
        <v>#REF!</v>
      </c>
    </row>
    <row r="12" spans="1:8" s="46" customFormat="1" ht="19.899999999999999" customHeight="1" x14ac:dyDescent="0.2">
      <c r="A12" s="51" t="s">
        <v>1806</v>
      </c>
      <c r="B12" s="610" t="str">
        <f>IF('応募依頼 (オンラインのみ)'!$B$16="","",'応募依頼 (オンラインのみ)'!$B$16)</f>
        <v/>
      </c>
      <c r="C12" s="611"/>
      <c r="D12" s="612"/>
      <c r="E12" s="94" t="s">
        <v>2830</v>
      </c>
      <c r="F12" s="101" t="str">
        <f>IF('応募依頼 (オンラインのみ)'!$F$16="","",'応募依頼 (オンラインのみ)'!$F$16)</f>
        <v/>
      </c>
      <c r="G12" s="109"/>
    </row>
    <row r="13" spans="1:8" s="46" customFormat="1" ht="19.899999999999999" customHeight="1" x14ac:dyDescent="0.2">
      <c r="A13" s="51" t="s">
        <v>1910</v>
      </c>
      <c r="B13" s="72" t="str">
        <f>IF('応募依頼 (オンラインのみ)'!$B$17="","",'応募依頼 (オンラインのみ)'!$B$17)</f>
        <v/>
      </c>
      <c r="C13" s="52" t="s">
        <v>2831</v>
      </c>
      <c r="D13" s="88" t="str">
        <f>IF('応募依頼 (オンラインのみ)'!$D$17="","",'応募依頼 (オンラインのみ)'!$D$17)</f>
        <v/>
      </c>
      <c r="E13" s="95" t="s">
        <v>2832</v>
      </c>
      <c r="F13" s="100" t="str">
        <f>IF('応募依頼 (オンラインのみ)'!$F$17="","",'応募依頼 (オンラインのみ)'!$F$17)</f>
        <v/>
      </c>
      <c r="G13" s="109"/>
    </row>
    <row r="14" spans="1:8" s="46" customFormat="1" ht="19.899999999999999" customHeight="1" x14ac:dyDescent="0.2">
      <c r="A14" s="52" t="s">
        <v>903</v>
      </c>
      <c r="B14" s="611" t="str">
        <f>IF('応募依頼 (オンラインのみ)'!$C$12="","",'応募依頼 (オンラインのみ)'!$C$12&amp;"　"&amp;'応募依頼 (オンラインのみ)'!$C$14&amp;'応募依頼 (オンラインのみ)'!$D$14&amp;'応募依頼 (オンラインのみ)'!$E$14)</f>
        <v/>
      </c>
      <c r="C14" s="611"/>
      <c r="D14" s="611"/>
      <c r="E14" s="611"/>
      <c r="F14" s="612"/>
      <c r="G14" s="109"/>
    </row>
    <row r="15" spans="1:8" s="46" customFormat="1" ht="19.899999999999999" customHeight="1" x14ac:dyDescent="0.2">
      <c r="A15" s="50" t="s">
        <v>1904</v>
      </c>
      <c r="F15" s="99"/>
      <c r="G15" s="109"/>
    </row>
    <row r="16" spans="1:8" s="3" customFormat="1" ht="19.899999999999999" customHeight="1" x14ac:dyDescent="0.2">
      <c r="A16" s="5" t="s">
        <v>10</v>
      </c>
      <c r="B16" s="9" t="str">
        <f>IF('応募依頼 (オンラインのみ)'!$B$19="","",'応募依頼 (オンラインのみ)'!$B$19)</f>
        <v/>
      </c>
      <c r="C16" s="7" t="s">
        <v>2833</v>
      </c>
      <c r="D16" s="8" t="str">
        <f>IF('応募依頼 (オンラインのみ)'!$D$19="","",'応募依頼 (オンラインのみ)'!$D$19)</f>
        <v/>
      </c>
      <c r="E16" s="12"/>
      <c r="F16" s="17"/>
      <c r="G16" s="279"/>
    </row>
    <row r="17" spans="1:8" s="3" customFormat="1" ht="19.899999999999999" customHeight="1" x14ac:dyDescent="0.2">
      <c r="A17" s="5" t="s">
        <v>1567</v>
      </c>
      <c r="B17" s="9" t="str">
        <f>IF('応募依頼 (オンラインのみ)'!$B$20="","",'応募依頼 (オンラインのみ)'!$B$20)</f>
        <v/>
      </c>
      <c r="C17" s="7" t="s">
        <v>2830</v>
      </c>
      <c r="D17" s="14" t="str">
        <f>IF('応募依頼 (オンラインのみ)'!$D$20="","",'応募依頼 (オンラインのみ)'!$D$20)</f>
        <v/>
      </c>
      <c r="E17" s="7" t="s">
        <v>2832</v>
      </c>
      <c r="F17" s="19" t="str">
        <f>IF('応募依頼 (オンラインのみ)'!$F$20="","",'応募依頼 (オンラインのみ)'!$F$20)</f>
        <v/>
      </c>
      <c r="G17" s="279"/>
    </row>
    <row r="18" spans="1:8" s="46" customFormat="1" ht="19.899999999999999" customHeight="1" x14ac:dyDescent="0.2">
      <c r="A18" s="50"/>
      <c r="B18" s="73"/>
      <c r="C18" s="73"/>
      <c r="D18" s="73"/>
      <c r="E18" s="73"/>
      <c r="F18" s="102"/>
      <c r="G18" s="109"/>
    </row>
    <row r="19" spans="1:8" s="46" customFormat="1" ht="19.899999999999999" customHeight="1" x14ac:dyDescent="0.2">
      <c r="A19" s="50" t="s">
        <v>1672</v>
      </c>
      <c r="B19" s="73"/>
      <c r="C19" s="73"/>
      <c r="D19" s="73"/>
      <c r="E19" s="73"/>
      <c r="F19" s="102"/>
      <c r="G19" s="109" t="str">
        <f>IF(COUNTIF($B$21:$B$22,"")&gt;0,"NG","OK")</f>
        <v>NG</v>
      </c>
      <c r="H19" s="111">
        <v>2</v>
      </c>
    </row>
    <row r="20" spans="1:8" s="46" customFormat="1" ht="19.899999999999999" customHeight="1" x14ac:dyDescent="0.2">
      <c r="A20" s="623" t="s">
        <v>1966</v>
      </c>
      <c r="B20" s="623"/>
      <c r="C20" s="623"/>
      <c r="D20" s="623"/>
      <c r="E20" s="623"/>
      <c r="F20" s="624"/>
      <c r="G20" s="109"/>
    </row>
    <row r="21" spans="1:8" s="46" customFormat="1" ht="19.899999999999999" customHeight="1" x14ac:dyDescent="0.2">
      <c r="A21" s="52" t="s">
        <v>1916</v>
      </c>
      <c r="B21" s="521"/>
      <c r="C21" s="523"/>
      <c r="D21" s="73"/>
      <c r="E21" s="73"/>
      <c r="F21" s="102"/>
      <c r="G21" s="109"/>
    </row>
    <row r="22" spans="1:8" s="46" customFormat="1" ht="19.899999999999999" customHeight="1" x14ac:dyDescent="0.2">
      <c r="A22" s="53" t="s">
        <v>1766</v>
      </c>
      <c r="B22" s="521"/>
      <c r="C22" s="523"/>
      <c r="D22" s="89"/>
      <c r="E22" s="89"/>
      <c r="F22" s="103"/>
      <c r="G22" s="109"/>
    </row>
    <row r="23" spans="1:8" s="46" customFormat="1" ht="19.899999999999999" customHeight="1" x14ac:dyDescent="0.2">
      <c r="A23" s="602" t="s">
        <v>1995</v>
      </c>
      <c r="B23" s="617"/>
      <c r="C23" s="618"/>
      <c r="D23" s="618"/>
      <c r="E23" s="618"/>
      <c r="F23" s="619"/>
      <c r="G23" s="109"/>
    </row>
    <row r="24" spans="1:8" s="46" customFormat="1" ht="58.9" customHeight="1" x14ac:dyDescent="0.2">
      <c r="A24" s="603"/>
      <c r="B24" s="620"/>
      <c r="C24" s="621"/>
      <c r="D24" s="621"/>
      <c r="E24" s="621"/>
      <c r="F24" s="622"/>
      <c r="G24" s="109"/>
    </row>
    <row r="25" spans="1:8" s="46" customFormat="1" ht="19.899999999999999" customHeight="1" x14ac:dyDescent="0.2">
      <c r="A25" s="602" t="s">
        <v>1921</v>
      </c>
      <c r="B25" s="617"/>
      <c r="C25" s="618"/>
      <c r="D25" s="618"/>
      <c r="E25" s="618"/>
      <c r="F25" s="619"/>
      <c r="G25" s="109"/>
    </row>
    <row r="26" spans="1:8" s="46" customFormat="1" ht="19.899999999999999" customHeight="1" x14ac:dyDescent="0.2">
      <c r="A26" s="603"/>
      <c r="B26" s="620"/>
      <c r="C26" s="621"/>
      <c r="D26" s="621"/>
      <c r="E26" s="621"/>
      <c r="F26" s="622"/>
      <c r="G26" s="109"/>
    </row>
    <row r="27" spans="1:8" s="46" customFormat="1" ht="19.899999999999999" customHeight="1" x14ac:dyDescent="0.2">
      <c r="A27" s="50"/>
      <c r="F27" s="99"/>
      <c r="G27" s="109"/>
    </row>
    <row r="28" spans="1:8" s="46" customFormat="1" ht="19.899999999999999" customHeight="1" x14ac:dyDescent="0.2">
      <c r="A28" s="50" t="s">
        <v>1885</v>
      </c>
      <c r="B28" s="68"/>
      <c r="C28" s="281"/>
      <c r="D28" s="281"/>
      <c r="E28" s="281"/>
      <c r="F28" s="281"/>
      <c r="G28" s="109"/>
    </row>
    <row r="29" spans="1:8" s="46" customFormat="1" ht="19.899999999999999" customHeight="1" x14ac:dyDescent="0.2">
      <c r="A29" s="50"/>
      <c r="B29" s="74" t="s">
        <v>23</v>
      </c>
      <c r="C29" s="74" t="s">
        <v>100</v>
      </c>
      <c r="D29" s="74" t="s">
        <v>931</v>
      </c>
      <c r="E29" s="74" t="s">
        <v>1462</v>
      </c>
      <c r="F29" s="74" t="s">
        <v>1959</v>
      </c>
      <c r="G29" s="109"/>
    </row>
    <row r="30" spans="1:8" s="46" customFormat="1" ht="19.899999999999999" customHeight="1" x14ac:dyDescent="0.2">
      <c r="A30" s="54" t="s">
        <v>1879</v>
      </c>
      <c r="B30" s="161"/>
      <c r="C30" s="82"/>
      <c r="D30" s="90"/>
      <c r="E30" s="15">
        <v>0</v>
      </c>
      <c r="F30" s="104" t="str">
        <f>IF(OR($C$30="",$D$30=""),"",1440*($D$30-$C$30)-$E$30)</f>
        <v/>
      </c>
      <c r="G30" s="109" t="str">
        <f>IF(COUNTIF($B$30:$D$30,"")&gt;0,"NG","OK")</f>
        <v>NG</v>
      </c>
      <c r="H30" s="46" t="s">
        <v>1915</v>
      </c>
    </row>
    <row r="31" spans="1:8" s="46" customFormat="1" ht="19.899999999999999" hidden="1" customHeight="1" x14ac:dyDescent="0.2">
      <c r="A31" s="54" t="s">
        <v>1811</v>
      </c>
      <c r="B31" s="52" t="s">
        <v>1911</v>
      </c>
      <c r="C31" s="608" t="e">
        <f>IF(#REF!="","",#REF!)</f>
        <v>#REF!</v>
      </c>
      <c r="D31" s="609"/>
      <c r="E31" s="52" t="s">
        <v>1912</v>
      </c>
      <c r="F31" s="20" t="e">
        <f>IF(#REF!="","",#REF!)</f>
        <v>#REF!</v>
      </c>
      <c r="G31" s="109" t="str">
        <f>IF((COUNTIF($C$31:$C$33,"")+COUNTIF($F$31,""))&gt;0,"NG","OK")</f>
        <v>OK</v>
      </c>
      <c r="H31" s="46" t="s">
        <v>1811</v>
      </c>
    </row>
    <row r="32" spans="1:8" s="46" customFormat="1" ht="19.899999999999999" hidden="1" customHeight="1" x14ac:dyDescent="0.2">
      <c r="A32" s="55" t="s">
        <v>1232</v>
      </c>
      <c r="B32" s="52" t="s">
        <v>1310</v>
      </c>
      <c r="C32" s="608" t="e">
        <f>IF(#REF!="","",#REF!)</f>
        <v>#REF!</v>
      </c>
      <c r="D32" s="609"/>
      <c r="E32" s="52" t="s">
        <v>1913</v>
      </c>
      <c r="F32" s="280" t="e">
        <f>IF(#REF!="","",#REF!)</f>
        <v>#REF!</v>
      </c>
      <c r="G32" s="109"/>
    </row>
    <row r="33" spans="1:8" s="46" customFormat="1" ht="19.899999999999999" hidden="1" customHeight="1" x14ac:dyDescent="0.2">
      <c r="A33" s="56"/>
      <c r="B33" s="52" t="s">
        <v>1903</v>
      </c>
      <c r="C33" s="232" t="e">
        <f>IF(#REF!="","",#REF!)</f>
        <v>#REF!</v>
      </c>
      <c r="F33" s="99"/>
      <c r="G33" s="109"/>
    </row>
    <row r="34" spans="1:8" s="46" customFormat="1" ht="19.899999999999999" customHeight="1" x14ac:dyDescent="0.2">
      <c r="A34" s="50"/>
      <c r="C34" s="83"/>
      <c r="F34" s="99"/>
      <c r="G34" s="109"/>
    </row>
    <row r="35" spans="1:8" s="46" customFormat="1" ht="19.899999999999999" customHeight="1" x14ac:dyDescent="0.2">
      <c r="A35" s="57" t="s">
        <v>1971</v>
      </c>
      <c r="B35" s="75"/>
      <c r="C35" s="75"/>
      <c r="D35" s="73"/>
      <c r="E35" s="73"/>
      <c r="F35" s="102"/>
      <c r="G35" s="109" t="str">
        <f>IF($B$36="","NG","OK")</f>
        <v>NG</v>
      </c>
      <c r="H35" s="111" t="s">
        <v>1146</v>
      </c>
    </row>
    <row r="36" spans="1:8" s="46" customFormat="1" ht="19.899999999999999" customHeight="1" x14ac:dyDescent="0.2">
      <c r="A36" s="58" t="s">
        <v>1456</v>
      </c>
      <c r="B36" s="606"/>
      <c r="C36" s="607"/>
      <c r="D36" s="73"/>
      <c r="E36" s="73"/>
      <c r="F36" s="102"/>
      <c r="G36" s="109"/>
    </row>
    <row r="37" spans="1:8" s="46" customFormat="1" ht="19.899999999999999" customHeight="1" x14ac:dyDescent="0.2">
      <c r="A37" s="50"/>
      <c r="C37" s="83"/>
      <c r="F37" s="99"/>
      <c r="G37" s="109"/>
    </row>
    <row r="38" spans="1:8" s="46" customFormat="1" ht="19.899999999999999" customHeight="1" x14ac:dyDescent="0.2">
      <c r="A38" s="50" t="s">
        <v>2015</v>
      </c>
      <c r="C38" s="83"/>
      <c r="F38" s="99"/>
      <c r="G38" s="109"/>
    </row>
    <row r="39" spans="1:8" s="46" customFormat="1" ht="19.899999999999999" customHeight="1" x14ac:dyDescent="0.2">
      <c r="A39" s="59" t="s">
        <v>1969</v>
      </c>
      <c r="B39" s="76"/>
      <c r="C39" s="84" t="s">
        <v>1944</v>
      </c>
      <c r="D39" s="91"/>
      <c r="E39" s="604" t="s">
        <v>1942</v>
      </c>
      <c r="F39" s="605"/>
      <c r="G39" s="109" t="str">
        <f>IF(OR($C$40="",$E$40=""),"NG","OK")</f>
        <v>NG</v>
      </c>
      <c r="H39" s="46" t="s">
        <v>706</v>
      </c>
    </row>
    <row r="40" spans="1:8" s="46" customFormat="1" ht="19.899999999999999" customHeight="1" x14ac:dyDescent="0.2">
      <c r="A40" s="60"/>
      <c r="B40" s="77"/>
      <c r="C40" s="521"/>
      <c r="D40" s="523"/>
      <c r="E40" s="96"/>
      <c r="F40" s="282" t="s">
        <v>1943</v>
      </c>
      <c r="G40" s="109"/>
    </row>
    <row r="41" spans="1:8" s="46" customFormat="1" ht="19.899999999999999" customHeight="1" x14ac:dyDescent="0.2">
      <c r="A41" s="61" t="s">
        <v>1970</v>
      </c>
      <c r="B41" s="78"/>
      <c r="C41" s="85"/>
      <c r="D41" s="80"/>
      <c r="E41" s="80"/>
      <c r="F41" s="106"/>
      <c r="G41" s="109" t="str">
        <f>IF(OR($C$42="",$C$46="",$C$50="",$C$54=""),"NG","OK")</f>
        <v>NG</v>
      </c>
      <c r="H41" s="46" t="s">
        <v>1799</v>
      </c>
    </row>
    <row r="42" spans="1:8" s="46" customFormat="1" ht="18.649999999999999" customHeight="1" x14ac:dyDescent="0.2">
      <c r="A42" s="61" t="s">
        <v>1919</v>
      </c>
      <c r="B42" s="76"/>
      <c r="C42" s="572"/>
      <c r="D42" s="573"/>
      <c r="E42" s="573"/>
      <c r="F42" s="574"/>
      <c r="G42" s="109"/>
    </row>
    <row r="43" spans="1:8" s="46" customFormat="1" ht="18.649999999999999" customHeight="1" x14ac:dyDescent="0.2">
      <c r="A43" s="62" t="s">
        <v>1091</v>
      </c>
      <c r="B43" s="79"/>
      <c r="C43" s="575"/>
      <c r="D43" s="576"/>
      <c r="E43" s="576"/>
      <c r="F43" s="577"/>
      <c r="G43" s="109"/>
    </row>
    <row r="44" spans="1:8" s="46" customFormat="1" ht="19.899999999999999" customHeight="1" x14ac:dyDescent="0.2">
      <c r="A44" s="62"/>
      <c r="B44" s="79"/>
      <c r="C44" s="575"/>
      <c r="D44" s="576"/>
      <c r="E44" s="576"/>
      <c r="F44" s="577"/>
      <c r="G44" s="109"/>
    </row>
    <row r="45" spans="1:8" s="46" customFormat="1" ht="19.899999999999999" customHeight="1" x14ac:dyDescent="0.2">
      <c r="A45" s="63"/>
      <c r="B45" s="77"/>
      <c r="C45" s="578"/>
      <c r="D45" s="579"/>
      <c r="E45" s="579"/>
      <c r="F45" s="580"/>
      <c r="G45" s="109"/>
    </row>
    <row r="46" spans="1:8" s="46" customFormat="1" ht="19.899999999999999" customHeight="1" x14ac:dyDescent="0.2">
      <c r="A46" s="61" t="s">
        <v>2001</v>
      </c>
      <c r="B46" s="76"/>
      <c r="C46" s="572"/>
      <c r="D46" s="573"/>
      <c r="E46" s="573"/>
      <c r="F46" s="574"/>
      <c r="G46" s="109"/>
    </row>
    <row r="47" spans="1:8" s="46" customFormat="1" ht="19.899999999999999" customHeight="1" x14ac:dyDescent="0.2">
      <c r="A47" s="62" t="s">
        <v>1091</v>
      </c>
      <c r="B47" s="79"/>
      <c r="C47" s="575"/>
      <c r="D47" s="576"/>
      <c r="E47" s="576"/>
      <c r="F47" s="577"/>
      <c r="G47" s="109"/>
    </row>
    <row r="48" spans="1:8" s="46" customFormat="1" ht="19.899999999999999" customHeight="1" x14ac:dyDescent="0.2">
      <c r="A48" s="62"/>
      <c r="B48" s="79"/>
      <c r="C48" s="575"/>
      <c r="D48" s="576"/>
      <c r="E48" s="576"/>
      <c r="F48" s="577"/>
      <c r="G48" s="109"/>
    </row>
    <row r="49" spans="1:8" s="46" customFormat="1" ht="19.899999999999999" customHeight="1" x14ac:dyDescent="0.2">
      <c r="A49" s="63"/>
      <c r="B49" s="77"/>
      <c r="C49" s="578"/>
      <c r="D49" s="579"/>
      <c r="E49" s="579"/>
      <c r="F49" s="580"/>
      <c r="G49" s="109"/>
    </row>
    <row r="50" spans="1:8" s="46" customFormat="1" ht="19.899999999999999" customHeight="1" x14ac:dyDescent="0.2">
      <c r="A50" s="61" t="s">
        <v>2006</v>
      </c>
      <c r="B50" s="76"/>
      <c r="C50" s="572"/>
      <c r="D50" s="573"/>
      <c r="E50" s="573"/>
      <c r="F50" s="574"/>
      <c r="G50" s="109"/>
    </row>
    <row r="51" spans="1:8" s="46" customFormat="1" ht="19.899999999999999" customHeight="1" x14ac:dyDescent="0.2">
      <c r="A51" s="62" t="s">
        <v>1091</v>
      </c>
      <c r="B51" s="79"/>
      <c r="C51" s="575"/>
      <c r="D51" s="576"/>
      <c r="E51" s="576"/>
      <c r="F51" s="577"/>
      <c r="G51" s="109"/>
    </row>
    <row r="52" spans="1:8" s="46" customFormat="1" ht="19.899999999999999" customHeight="1" x14ac:dyDescent="0.2">
      <c r="A52" s="62"/>
      <c r="B52" s="79"/>
      <c r="C52" s="575"/>
      <c r="D52" s="576"/>
      <c r="E52" s="576"/>
      <c r="F52" s="577"/>
      <c r="G52" s="109"/>
    </row>
    <row r="53" spans="1:8" s="46" customFormat="1" ht="19.899999999999999" customHeight="1" x14ac:dyDescent="0.2">
      <c r="A53" s="63"/>
      <c r="B53" s="77"/>
      <c r="C53" s="578"/>
      <c r="D53" s="579"/>
      <c r="E53" s="579"/>
      <c r="F53" s="580"/>
      <c r="G53" s="109"/>
    </row>
    <row r="54" spans="1:8" s="46" customFormat="1" ht="19.899999999999999" customHeight="1" x14ac:dyDescent="0.2">
      <c r="A54" s="59" t="s">
        <v>2005</v>
      </c>
      <c r="B54" s="76"/>
      <c r="C54" s="572"/>
      <c r="D54" s="573"/>
      <c r="E54" s="573"/>
      <c r="F54" s="581"/>
      <c r="G54" s="109"/>
    </row>
    <row r="55" spans="1:8" s="46" customFormat="1" ht="19.899999999999999" customHeight="1" x14ac:dyDescent="0.2">
      <c r="A55" s="64" t="s">
        <v>2009</v>
      </c>
      <c r="B55" s="79"/>
      <c r="C55" s="575"/>
      <c r="D55" s="576"/>
      <c r="E55" s="576"/>
      <c r="F55" s="582"/>
      <c r="G55" s="109"/>
    </row>
    <row r="56" spans="1:8" s="46" customFormat="1" ht="19.899999999999999" customHeight="1" x14ac:dyDescent="0.2">
      <c r="A56" s="64"/>
      <c r="B56" s="79"/>
      <c r="C56" s="575"/>
      <c r="D56" s="576"/>
      <c r="E56" s="576"/>
      <c r="F56" s="582"/>
      <c r="G56" s="109"/>
    </row>
    <row r="57" spans="1:8" s="46" customFormat="1" ht="19.899999999999999" customHeight="1" x14ac:dyDescent="0.2">
      <c r="A57" s="64"/>
      <c r="B57" s="79"/>
      <c r="C57" s="575"/>
      <c r="D57" s="576"/>
      <c r="E57" s="576"/>
      <c r="F57" s="582"/>
      <c r="G57" s="109"/>
    </row>
    <row r="58" spans="1:8" s="46" customFormat="1" ht="19.899999999999999" customHeight="1" x14ac:dyDescent="0.2">
      <c r="A58" s="60"/>
      <c r="B58" s="77"/>
      <c r="C58" s="578"/>
      <c r="D58" s="579"/>
      <c r="E58" s="579"/>
      <c r="F58" s="583"/>
      <c r="G58" s="109"/>
    </row>
    <row r="59" spans="1:8" s="46" customFormat="1" ht="19.899999999999999" customHeight="1" thickBot="1" x14ac:dyDescent="0.25">
      <c r="A59" s="61" t="s">
        <v>2012</v>
      </c>
      <c r="B59" s="76"/>
      <c r="C59" s="591" t="s">
        <v>598</v>
      </c>
      <c r="D59" s="592"/>
      <c r="E59" s="584"/>
      <c r="F59" s="585"/>
      <c r="G59" s="109" t="str">
        <f>IF(OR($E$59="",AND(NOT($G$60=""),$C$60="")),"NG","OK")</f>
        <v>NG</v>
      </c>
      <c r="H59" s="46" t="s">
        <v>2058</v>
      </c>
    </row>
    <row r="60" spans="1:8" s="46" customFormat="1" ht="19.899999999999999" customHeight="1" thickBot="1" x14ac:dyDescent="0.25">
      <c r="A60" s="62"/>
      <c r="B60" s="79"/>
      <c r="C60" s="586"/>
      <c r="D60" s="587"/>
      <c r="E60" s="587"/>
      <c r="F60" s="587"/>
      <c r="G60" s="110" t="str">
        <f>IF(E59="⑦その他","他","")</f>
        <v/>
      </c>
    </row>
    <row r="61" spans="1:8" s="46" customFormat="1" ht="19.899999999999999" customHeight="1" x14ac:dyDescent="0.2">
      <c r="A61" s="63"/>
      <c r="B61" s="77"/>
      <c r="C61" s="588"/>
      <c r="D61" s="589"/>
      <c r="E61" s="589"/>
      <c r="F61" s="590"/>
      <c r="G61" s="109"/>
    </row>
    <row r="62" spans="1:8" s="46" customFormat="1" ht="19.899999999999999" customHeight="1" x14ac:dyDescent="0.2">
      <c r="A62" s="59" t="s">
        <v>2007</v>
      </c>
      <c r="B62" s="76"/>
      <c r="C62" s="575"/>
      <c r="D62" s="576"/>
      <c r="E62" s="576"/>
      <c r="F62" s="577"/>
      <c r="G62" s="109"/>
    </row>
    <row r="63" spans="1:8" s="46" customFormat="1" ht="19.899999999999999" customHeight="1" x14ac:dyDescent="0.2">
      <c r="A63" s="64" t="s">
        <v>2008</v>
      </c>
      <c r="B63" s="79"/>
      <c r="C63" s="575"/>
      <c r="D63" s="576"/>
      <c r="E63" s="576"/>
      <c r="F63" s="577"/>
      <c r="G63" s="109"/>
    </row>
    <row r="64" spans="1:8" s="46" customFormat="1" ht="19.899999999999999" customHeight="1" x14ac:dyDescent="0.2">
      <c r="A64" s="64" t="s">
        <v>2010</v>
      </c>
      <c r="B64" s="79"/>
      <c r="C64" s="575"/>
      <c r="D64" s="576"/>
      <c r="E64" s="576"/>
      <c r="F64" s="577"/>
      <c r="G64" s="109"/>
    </row>
    <row r="65" spans="1:8" s="46" customFormat="1" ht="19.899999999999999" customHeight="1" x14ac:dyDescent="0.2">
      <c r="A65" s="60"/>
      <c r="B65" s="77"/>
      <c r="C65" s="578"/>
      <c r="D65" s="579"/>
      <c r="E65" s="579"/>
      <c r="F65" s="580"/>
      <c r="G65" s="109"/>
    </row>
    <row r="66" spans="1:8" s="46" customFormat="1" ht="21.75" customHeight="1" x14ac:dyDescent="0.2">
      <c r="A66" s="62" t="s">
        <v>2013</v>
      </c>
      <c r="B66" s="79"/>
      <c r="C66" s="596" t="s">
        <v>1945</v>
      </c>
      <c r="D66" s="597"/>
      <c r="E66" s="597"/>
      <c r="F66" s="598"/>
      <c r="G66" s="109"/>
    </row>
    <row r="67" spans="1:8" s="46" customFormat="1" ht="21.75" customHeight="1" x14ac:dyDescent="0.2">
      <c r="A67" s="62"/>
      <c r="B67" s="79"/>
      <c r="C67" s="599"/>
      <c r="D67" s="600"/>
      <c r="E67" s="600"/>
      <c r="F67" s="601"/>
      <c r="G67" s="109"/>
    </row>
    <row r="68" spans="1:8" s="46" customFormat="1" ht="19.899999999999999" customHeight="1" x14ac:dyDescent="0.2">
      <c r="A68" s="62"/>
      <c r="B68" s="79"/>
      <c r="C68" s="572"/>
      <c r="D68" s="573"/>
      <c r="E68" s="573"/>
      <c r="F68" s="581"/>
      <c r="G68" s="109"/>
    </row>
    <row r="69" spans="1:8" s="46" customFormat="1" ht="19.899999999999999" customHeight="1" x14ac:dyDescent="0.2">
      <c r="A69" s="62"/>
      <c r="B69" s="79"/>
      <c r="C69" s="578"/>
      <c r="D69" s="579"/>
      <c r="E69" s="579"/>
      <c r="F69" s="583"/>
      <c r="G69" s="109"/>
    </row>
    <row r="70" spans="1:8" s="46" customFormat="1" ht="19.899999999999999" customHeight="1" thickBot="1" x14ac:dyDescent="0.25">
      <c r="A70" s="146" t="s">
        <v>2014</v>
      </c>
      <c r="B70" s="91"/>
      <c r="C70" s="591" t="s">
        <v>1946</v>
      </c>
      <c r="D70" s="592"/>
      <c r="E70" s="584"/>
      <c r="F70" s="595"/>
      <c r="G70" s="109" t="str">
        <f>IF(OR($E$70="",AND(NOT($G$71=""),$C$71="")),"NG","OK")</f>
        <v>NG</v>
      </c>
      <c r="H70" s="46" t="s">
        <v>1977</v>
      </c>
    </row>
    <row r="71" spans="1:8" s="46" customFormat="1" ht="19.899999999999999" customHeight="1" thickBot="1" x14ac:dyDescent="0.25">
      <c r="A71" s="61" t="s">
        <v>2002</v>
      </c>
      <c r="B71" s="76"/>
      <c r="C71" s="593"/>
      <c r="D71" s="594"/>
      <c r="E71" s="594"/>
      <c r="F71" s="594"/>
      <c r="G71" s="110" t="str">
        <f>IF($E$70="⑤その他","他","")</f>
        <v/>
      </c>
    </row>
    <row r="72" spans="1:8" s="46" customFormat="1" ht="19.899999999999999" customHeight="1" x14ac:dyDescent="0.2">
      <c r="A72" s="63"/>
      <c r="B72" s="77"/>
      <c r="C72" s="588"/>
      <c r="D72" s="589"/>
      <c r="E72" s="589"/>
      <c r="F72" s="589"/>
      <c r="G72" s="109"/>
    </row>
    <row r="73" spans="1:8" s="46" customFormat="1" ht="19.899999999999999" customHeight="1" x14ac:dyDescent="0.2">
      <c r="A73" s="50"/>
      <c r="C73" s="83"/>
      <c r="F73" s="99"/>
      <c r="G73" s="109"/>
    </row>
    <row r="74" spans="1:8" s="46" customFormat="1" ht="19.899999999999999" customHeight="1" x14ac:dyDescent="0.2">
      <c r="A74" s="50"/>
      <c r="C74" s="83"/>
      <c r="F74" s="99"/>
      <c r="G74" s="109"/>
    </row>
    <row r="75" spans="1:8" s="46" customFormat="1" ht="19.899999999999999" customHeight="1" x14ac:dyDescent="0.2">
      <c r="A75" s="50"/>
      <c r="B75" s="65" t="str">
        <f>IF(COUNTIF($G$1:$G$72,"NG")&gt;0,"未記入のセルが有ります。以下の項目に水色と黄色のセルが残っていないかご確認下さい。","")</f>
        <v>未記入のセルが有ります。以下の項目に水色と黄色のセルが残っていないかご確認下さい。</v>
      </c>
      <c r="C75" s="83"/>
      <c r="F75" s="99"/>
      <c r="G75" s="109"/>
    </row>
    <row r="76" spans="1:8" s="46" customFormat="1" ht="19.899999999999999" customHeight="1" x14ac:dyDescent="0.2">
      <c r="A76" s="50"/>
      <c r="B76" s="65" t="str">
        <f>IF(OR(G59&lt;&gt;"NG",$G$70="NG"),"なお、その他を選択した場合、具体的な記入が必要となりますのでご注意下さい","")</f>
        <v>なお、その他を選択した場合、具体的な記入が必要となりますのでご注意下さい</v>
      </c>
      <c r="C76" s="83"/>
      <c r="F76" s="99"/>
      <c r="G76" s="109"/>
    </row>
    <row r="77" spans="1:8" s="46" customFormat="1" ht="19.899999999999999" customHeight="1" x14ac:dyDescent="0.2">
      <c r="A77" s="50"/>
      <c r="B77" s="65"/>
      <c r="C77" s="83"/>
      <c r="F77" s="99"/>
      <c r="G77" s="109"/>
    </row>
    <row r="78" spans="1:8" s="46" customFormat="1" ht="19.899999999999999" customHeight="1" x14ac:dyDescent="0.2">
      <c r="A78" s="50"/>
      <c r="B78" s="65" t="str">
        <f>IF($G$2="NG",$H$2,"")</f>
        <v>報告日</v>
      </c>
      <c r="C78" s="86" t="str">
        <f>IF($G$10="NG",$H$10,"")</f>
        <v>１－１．</v>
      </c>
      <c r="D78" s="92">
        <f>IF($G$19="NG",$H$19,"")</f>
        <v>2</v>
      </c>
      <c r="E78" s="65" t="str">
        <f>IF($G$30="NG",$H$30,"")</f>
        <v>３－１．</v>
      </c>
      <c r="F78" s="107" t="str">
        <f>IF($G$31="NG",$H$31,"")</f>
        <v/>
      </c>
      <c r="G78" s="109"/>
    </row>
    <row r="79" spans="1:8" s="46" customFormat="1" ht="19.899999999999999" customHeight="1" x14ac:dyDescent="0.2">
      <c r="B79" s="65" t="str">
        <f>IF($G$35="NG",$H$35,"")</f>
        <v>4</v>
      </c>
      <c r="C79" s="65" t="str">
        <f>IF($G$39="NG",$H$39,"")</f>
        <v>５－１．</v>
      </c>
      <c r="D79" s="86" t="str">
        <f>IF($G$41="NG",$H$41,"")</f>
        <v>５－２．</v>
      </c>
      <c r="E79" s="65" t="str">
        <f>IF($G$59="NG",$H$59,"")</f>
        <v>５－２．(成果物）</v>
      </c>
      <c r="F79" s="107" t="str">
        <f>IF($G$70="NG",$H$70,"")</f>
        <v>５－３．</v>
      </c>
      <c r="G79" s="109"/>
    </row>
    <row r="80" spans="1:8" s="46" customFormat="1" ht="19.899999999999999" customHeight="1" x14ac:dyDescent="0.2">
      <c r="A80" s="50"/>
      <c r="C80" s="83"/>
      <c r="F80" s="99"/>
      <c r="G80" s="109"/>
    </row>
    <row r="81" spans="1:7" s="46" customFormat="1" ht="19.899999999999999" customHeight="1" x14ac:dyDescent="0.2">
      <c r="A81" s="50"/>
      <c r="C81" s="83"/>
      <c r="F81" s="99"/>
      <c r="G81" s="109"/>
    </row>
    <row r="82" spans="1:7" s="46" customFormat="1" ht="19.899999999999999" customHeight="1" x14ac:dyDescent="0.2">
      <c r="A82" s="50" t="s">
        <v>2029</v>
      </c>
      <c r="C82" s="83"/>
      <c r="F82" s="99"/>
      <c r="G82" s="109"/>
    </row>
    <row r="83" spans="1:7" s="46" customFormat="1" ht="19.899999999999999" customHeight="1" x14ac:dyDescent="0.2">
      <c r="A83" s="66" t="s">
        <v>1960</v>
      </c>
      <c r="B83" s="80"/>
      <c r="C83" s="85"/>
      <c r="D83" s="80"/>
      <c r="E83" s="80"/>
      <c r="F83" s="91"/>
      <c r="G83" s="109"/>
    </row>
    <row r="84" spans="1:7" s="46" customFormat="1" ht="19.899999999999999" customHeight="1" x14ac:dyDescent="0.2">
      <c r="A84" s="50"/>
      <c r="C84" s="83"/>
      <c r="F84" s="99"/>
      <c r="G84" s="109"/>
    </row>
    <row r="85" spans="1:7" s="46" customFormat="1" ht="19.899999999999999" customHeight="1" x14ac:dyDescent="0.2">
      <c r="A85" s="50"/>
      <c r="C85" s="83"/>
      <c r="F85" s="99"/>
      <c r="G85" s="109"/>
    </row>
    <row r="86" spans="1:7" s="46" customFormat="1" ht="19.899999999999999" customHeight="1" x14ac:dyDescent="0.2">
      <c r="A86" s="50"/>
      <c r="C86" s="83"/>
      <c r="F86" s="99"/>
      <c r="G86" s="109"/>
    </row>
    <row r="87" spans="1:7" s="46" customFormat="1" ht="19.899999999999999" customHeight="1" x14ac:dyDescent="0.2">
      <c r="A87" s="50"/>
      <c r="C87" s="83"/>
      <c r="F87" s="99"/>
      <c r="G87" s="109"/>
    </row>
    <row r="88" spans="1:7" s="46" customFormat="1" ht="19.899999999999999" customHeight="1" x14ac:dyDescent="0.2">
      <c r="A88" s="50"/>
      <c r="C88" s="83"/>
      <c r="F88" s="99"/>
      <c r="G88" s="109"/>
    </row>
    <row r="89" spans="1:7" s="46" customFormat="1" ht="19.899999999999999" customHeight="1" x14ac:dyDescent="0.2">
      <c r="A89" s="50"/>
      <c r="C89" s="83"/>
      <c r="F89" s="99"/>
      <c r="G89" s="109"/>
    </row>
    <row r="90" spans="1:7" s="46" customFormat="1" ht="19.899999999999999" customHeight="1" x14ac:dyDescent="0.2">
      <c r="A90" s="50"/>
      <c r="C90" s="83"/>
      <c r="F90" s="99"/>
      <c r="G90" s="109"/>
    </row>
    <row r="91" spans="1:7" s="46" customFormat="1" ht="19.899999999999999" customHeight="1" x14ac:dyDescent="0.2">
      <c r="A91" s="50"/>
      <c r="C91" s="83"/>
      <c r="F91" s="99"/>
      <c r="G91" s="109"/>
    </row>
    <row r="92" spans="1:7" s="46" customFormat="1" ht="19.899999999999999" customHeight="1" x14ac:dyDescent="0.2">
      <c r="A92" s="50"/>
      <c r="C92" s="83"/>
      <c r="F92" s="99"/>
      <c r="G92" s="109"/>
    </row>
    <row r="93" spans="1:7" s="46" customFormat="1" ht="19.899999999999999" customHeight="1" x14ac:dyDescent="0.2">
      <c r="A93" s="50"/>
      <c r="C93" s="83"/>
      <c r="F93" s="99"/>
      <c r="G93" s="109"/>
    </row>
    <row r="94" spans="1:7" s="46" customFormat="1" ht="19.899999999999999" customHeight="1" x14ac:dyDescent="0.2">
      <c r="A94" s="50"/>
      <c r="C94" s="83"/>
      <c r="F94" s="99"/>
      <c r="G94" s="109"/>
    </row>
    <row r="95" spans="1:7" s="46" customFormat="1" ht="19.899999999999999" customHeight="1" x14ac:dyDescent="0.2">
      <c r="A95" s="50"/>
      <c r="C95" s="83"/>
      <c r="F95" s="99"/>
      <c r="G95" s="109"/>
    </row>
    <row r="96" spans="1:7" s="46" customFormat="1" ht="19.899999999999999" customHeight="1" x14ac:dyDescent="0.2">
      <c r="A96" s="50"/>
      <c r="C96" s="83"/>
      <c r="F96" s="99"/>
      <c r="G96" s="109"/>
    </row>
    <row r="97" spans="1:7" s="46" customFormat="1" ht="19.899999999999999" customHeight="1" x14ac:dyDescent="0.2">
      <c r="A97" s="50"/>
      <c r="C97" s="83"/>
      <c r="F97" s="99"/>
      <c r="G97" s="109"/>
    </row>
    <row r="98" spans="1:7" s="46" customFormat="1" ht="19.899999999999999" customHeight="1" x14ac:dyDescent="0.2">
      <c r="A98" s="50"/>
      <c r="C98" s="83"/>
      <c r="F98" s="99"/>
      <c r="G98" s="109"/>
    </row>
    <row r="99" spans="1:7" s="46" customFormat="1" ht="19.899999999999999" customHeight="1" x14ac:dyDescent="0.2">
      <c r="A99" s="50"/>
      <c r="C99" s="83"/>
      <c r="F99" s="99"/>
      <c r="G99" s="109"/>
    </row>
    <row r="100" spans="1:7" s="46" customFormat="1" ht="19.899999999999999" customHeight="1" x14ac:dyDescent="0.2">
      <c r="A100" s="50"/>
      <c r="C100" s="83"/>
      <c r="F100" s="99"/>
      <c r="G100" s="109"/>
    </row>
    <row r="101" spans="1:7" s="46" customFormat="1" ht="19.899999999999999" customHeight="1" x14ac:dyDescent="0.2">
      <c r="A101" s="50"/>
      <c r="C101" s="83"/>
      <c r="F101" s="99"/>
      <c r="G101" s="109"/>
    </row>
    <row r="102" spans="1:7" s="46" customFormat="1" ht="19.899999999999999" customHeight="1" x14ac:dyDescent="0.2">
      <c r="A102" s="50"/>
      <c r="C102" s="83"/>
      <c r="F102" s="99"/>
      <c r="G102" s="109"/>
    </row>
    <row r="103" spans="1:7" s="46" customFormat="1" ht="19.899999999999999" customHeight="1" x14ac:dyDescent="0.2">
      <c r="A103" s="50"/>
      <c r="C103" s="83"/>
      <c r="F103" s="99"/>
      <c r="G103" s="109"/>
    </row>
    <row r="104" spans="1:7" s="46" customFormat="1" ht="19.899999999999999" customHeight="1" x14ac:dyDescent="0.2">
      <c r="A104" s="50"/>
      <c r="C104" s="83"/>
      <c r="F104" s="99"/>
      <c r="G104" s="109"/>
    </row>
    <row r="105" spans="1:7" s="46" customFormat="1" ht="19.899999999999999" customHeight="1" x14ac:dyDescent="0.2">
      <c r="A105" s="50"/>
      <c r="C105" s="83"/>
      <c r="F105" s="99"/>
      <c r="G105" s="109"/>
    </row>
    <row r="106" spans="1:7" s="46" customFormat="1" ht="19.899999999999999" customHeight="1" x14ac:dyDescent="0.2">
      <c r="A106" s="50"/>
      <c r="C106" s="83"/>
      <c r="F106" s="99"/>
      <c r="G106" s="109"/>
    </row>
    <row r="107" spans="1:7" s="46" customFormat="1" ht="19.899999999999999" customHeight="1" x14ac:dyDescent="0.2">
      <c r="A107" s="50"/>
      <c r="C107" s="83"/>
      <c r="F107" s="99"/>
      <c r="G107" s="109"/>
    </row>
    <row r="108" spans="1:7" s="46" customFormat="1" ht="19.899999999999999" customHeight="1" x14ac:dyDescent="0.2">
      <c r="A108" s="50"/>
      <c r="C108" s="83"/>
      <c r="F108" s="99"/>
      <c r="G108" s="109"/>
    </row>
    <row r="109" spans="1:7" s="46" customFormat="1" ht="19.899999999999999" customHeight="1" x14ac:dyDescent="0.2">
      <c r="A109" s="50"/>
      <c r="C109" s="83"/>
      <c r="F109" s="99"/>
      <c r="G109" s="109"/>
    </row>
    <row r="110" spans="1:7" s="46" customFormat="1" ht="19.899999999999999" customHeight="1" x14ac:dyDescent="0.2">
      <c r="A110" s="50"/>
      <c r="C110" s="83"/>
      <c r="F110" s="99"/>
      <c r="G110" s="109"/>
    </row>
    <row r="111" spans="1:7" s="46" customFormat="1" ht="19.899999999999999" customHeight="1" x14ac:dyDescent="0.2">
      <c r="A111" s="50"/>
      <c r="C111" s="83"/>
      <c r="F111" s="99"/>
      <c r="G111" s="109"/>
    </row>
    <row r="112" spans="1:7" s="46" customFormat="1" ht="19.899999999999999" customHeight="1" x14ac:dyDescent="0.2">
      <c r="A112" s="50"/>
      <c r="C112" s="83"/>
      <c r="F112" s="99"/>
      <c r="G112" s="109"/>
    </row>
    <row r="113" spans="1:7" s="46" customFormat="1" ht="19.899999999999999" customHeight="1" x14ac:dyDescent="0.2">
      <c r="A113" s="50"/>
      <c r="C113" s="83"/>
      <c r="F113" s="99"/>
      <c r="G113" s="109"/>
    </row>
    <row r="114" spans="1:7" s="46" customFormat="1" ht="19.899999999999999" customHeight="1" x14ac:dyDescent="0.2">
      <c r="A114" s="50"/>
      <c r="C114" s="83"/>
      <c r="F114" s="99"/>
      <c r="G114" s="109"/>
    </row>
    <row r="115" spans="1:7" s="46" customFormat="1" ht="19.899999999999999" customHeight="1" x14ac:dyDescent="0.2">
      <c r="A115" s="50"/>
      <c r="C115" s="83"/>
      <c r="F115" s="99"/>
      <c r="G115" s="109"/>
    </row>
    <row r="116" spans="1:7" s="46" customFormat="1" ht="19.899999999999999" customHeight="1" x14ac:dyDescent="0.2">
      <c r="A116" s="50"/>
      <c r="C116" s="83"/>
      <c r="F116" s="99"/>
      <c r="G116" s="109"/>
    </row>
    <row r="117" spans="1:7" s="46" customFormat="1" ht="19.899999999999999" customHeight="1" x14ac:dyDescent="0.2">
      <c r="A117" s="50"/>
      <c r="C117" s="83"/>
      <c r="F117" s="99"/>
      <c r="G117" s="109"/>
    </row>
    <row r="118" spans="1:7" s="46" customFormat="1" ht="19.899999999999999" customHeight="1" x14ac:dyDescent="0.2">
      <c r="A118" s="50"/>
      <c r="C118" s="83"/>
      <c r="F118" s="99"/>
      <c r="G118" s="109"/>
    </row>
    <row r="119" spans="1:7" s="46" customFormat="1" ht="19.899999999999999" customHeight="1" x14ac:dyDescent="0.2">
      <c r="A119" s="50"/>
      <c r="C119" s="83"/>
      <c r="F119" s="99"/>
      <c r="G119" s="109"/>
    </row>
    <row r="120" spans="1:7" s="46" customFormat="1" ht="19.899999999999999" customHeight="1" x14ac:dyDescent="0.2">
      <c r="A120" s="50"/>
      <c r="C120" s="83"/>
      <c r="F120" s="99"/>
      <c r="G120" s="109"/>
    </row>
    <row r="121" spans="1:7" s="46" customFormat="1" ht="19.899999999999999" customHeight="1" x14ac:dyDescent="0.2">
      <c r="A121" s="50"/>
      <c r="C121" s="83"/>
      <c r="F121" s="99"/>
      <c r="G121" s="109"/>
    </row>
    <row r="122" spans="1:7" s="46" customFormat="1" ht="19.899999999999999" customHeight="1" x14ac:dyDescent="0.2">
      <c r="A122" s="50"/>
      <c r="C122" s="83"/>
      <c r="F122" s="99"/>
      <c r="G122" s="109"/>
    </row>
    <row r="123" spans="1:7" s="46" customFormat="1" ht="19.899999999999999" customHeight="1" x14ac:dyDescent="0.2">
      <c r="A123" s="50"/>
      <c r="C123" s="83"/>
      <c r="F123" s="99"/>
      <c r="G123" s="109"/>
    </row>
    <row r="124" spans="1:7" s="46" customFormat="1" ht="19.899999999999999" customHeight="1" x14ac:dyDescent="0.2">
      <c r="A124" s="50"/>
      <c r="C124" s="83"/>
      <c r="F124" s="99"/>
      <c r="G124" s="109"/>
    </row>
    <row r="125" spans="1:7" s="46" customFormat="1" ht="19.899999999999999" customHeight="1" x14ac:dyDescent="0.2">
      <c r="A125" s="50"/>
      <c r="C125" s="83"/>
      <c r="F125" s="99"/>
      <c r="G125" s="109"/>
    </row>
    <row r="126" spans="1:7" s="46" customFormat="1" ht="19.899999999999999" customHeight="1" x14ac:dyDescent="0.2">
      <c r="A126" s="50"/>
      <c r="C126" s="83"/>
      <c r="F126" s="99"/>
      <c r="G126" s="109"/>
    </row>
    <row r="127" spans="1:7" s="46" customFormat="1" ht="19.899999999999999" customHeight="1" x14ac:dyDescent="0.2">
      <c r="A127" s="50"/>
      <c r="C127" s="83"/>
      <c r="F127" s="99"/>
      <c r="G127" s="109"/>
    </row>
    <row r="128" spans="1:7" s="46" customFormat="1" ht="19.899999999999999" customHeight="1" x14ac:dyDescent="0.2">
      <c r="A128" s="50"/>
      <c r="C128" s="83"/>
      <c r="F128" s="99"/>
      <c r="G128" s="109"/>
    </row>
    <row r="129" spans="1:7" s="46" customFormat="1" ht="19.899999999999999" customHeight="1" x14ac:dyDescent="0.2">
      <c r="A129" s="50"/>
      <c r="C129" s="83"/>
      <c r="F129" s="99"/>
      <c r="G129" s="109"/>
    </row>
    <row r="130" spans="1:7" s="46" customFormat="1" ht="19.899999999999999" customHeight="1" x14ac:dyDescent="0.2">
      <c r="A130" s="50"/>
      <c r="C130" s="83"/>
      <c r="F130" s="99"/>
      <c r="G130" s="109"/>
    </row>
    <row r="131" spans="1:7" s="46" customFormat="1" ht="19.899999999999999" customHeight="1" x14ac:dyDescent="0.2">
      <c r="A131" s="50"/>
      <c r="C131" s="83"/>
      <c r="F131" s="99"/>
      <c r="G131" s="109"/>
    </row>
    <row r="132" spans="1:7" s="46" customFormat="1" ht="19.899999999999999" customHeight="1" thickBot="1" x14ac:dyDescent="0.25">
      <c r="A132" s="67"/>
      <c r="B132" s="81"/>
      <c r="C132" s="87"/>
      <c r="D132" s="81"/>
      <c r="E132" s="81"/>
      <c r="F132" s="108"/>
      <c r="G132" s="109"/>
    </row>
    <row r="133" spans="1:7" s="46" customFormat="1" ht="19.899999999999999" customHeight="1" x14ac:dyDescent="0.2">
      <c r="A133" s="68"/>
      <c r="C133" s="83"/>
      <c r="G133" s="109"/>
    </row>
    <row r="134" spans="1:7" s="46" customFormat="1" ht="19.899999999999999" customHeight="1" x14ac:dyDescent="0.2">
      <c r="A134" s="68"/>
      <c r="C134" s="83"/>
      <c r="G134" s="109"/>
    </row>
    <row r="135" spans="1:7" s="46" customFormat="1" ht="19.899999999999999" customHeight="1" x14ac:dyDescent="0.2">
      <c r="A135" s="68"/>
      <c r="C135" s="83"/>
      <c r="G135" s="109"/>
    </row>
    <row r="136" spans="1:7" s="46" customFormat="1" ht="19.899999999999999" customHeight="1" x14ac:dyDescent="0.2">
      <c r="A136" s="68"/>
      <c r="C136" s="83"/>
      <c r="G136" s="109"/>
    </row>
    <row r="137" spans="1:7" s="46" customFormat="1" ht="19.899999999999999" customHeight="1" x14ac:dyDescent="0.2">
      <c r="A137" s="68"/>
      <c r="C137" s="83"/>
      <c r="G137" s="109"/>
    </row>
    <row r="138" spans="1:7" s="46" customFormat="1" ht="19.899999999999999" customHeight="1" x14ac:dyDescent="0.2">
      <c r="A138" s="68"/>
      <c r="C138" s="83"/>
      <c r="G138" s="109"/>
    </row>
    <row r="139" spans="1:7" s="46" customFormat="1" ht="19.899999999999999" customHeight="1" x14ac:dyDescent="0.2">
      <c r="A139" s="68"/>
      <c r="C139" s="83"/>
      <c r="G139" s="109"/>
    </row>
    <row r="140" spans="1:7" s="46" customFormat="1" ht="19.899999999999999" customHeight="1" x14ac:dyDescent="0.2">
      <c r="A140" s="68"/>
      <c r="C140" s="83"/>
      <c r="G140" s="109"/>
    </row>
    <row r="141" spans="1:7" s="46" customFormat="1" ht="19.899999999999999" customHeight="1" x14ac:dyDescent="0.2">
      <c r="A141" s="68"/>
      <c r="C141" s="83"/>
      <c r="G141" s="109"/>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C71:F72"/>
    <mergeCell ref="C60:F61"/>
    <mergeCell ref="C62:F65"/>
    <mergeCell ref="C66:F67"/>
    <mergeCell ref="C68:F69"/>
    <mergeCell ref="C70:D70"/>
    <mergeCell ref="E70:F70"/>
    <mergeCell ref="C59:D59"/>
    <mergeCell ref="E59:F59"/>
    <mergeCell ref="A25:A26"/>
    <mergeCell ref="B25:F26"/>
    <mergeCell ref="C31:D31"/>
    <mergeCell ref="C32:D32"/>
    <mergeCell ref="B36:C36"/>
    <mergeCell ref="E39:F39"/>
    <mergeCell ref="C40:D40"/>
    <mergeCell ref="C42:F45"/>
    <mergeCell ref="C46:F49"/>
    <mergeCell ref="C50:F53"/>
    <mergeCell ref="C54:F58"/>
    <mergeCell ref="B14:F14"/>
    <mergeCell ref="A20:F20"/>
    <mergeCell ref="B21:C21"/>
    <mergeCell ref="B22:C22"/>
    <mergeCell ref="A23:A24"/>
    <mergeCell ref="B23:F24"/>
    <mergeCell ref="B12:D12"/>
    <mergeCell ref="A1:F1"/>
    <mergeCell ref="A4:F4"/>
    <mergeCell ref="A6:F7"/>
    <mergeCell ref="A8:F8"/>
    <mergeCell ref="B11:D11"/>
  </mergeCells>
  <phoneticPr fontId="7"/>
  <conditionalFormatting sqref="B22:C22">
    <cfRule type="expression" dxfId="301" priority="37">
      <formula>$B$22=""</formula>
    </cfRule>
  </conditionalFormatting>
  <conditionalFormatting sqref="B30">
    <cfRule type="expression" dxfId="300" priority="36">
      <formula>$B$30=""</formula>
    </cfRule>
  </conditionalFormatting>
  <conditionalFormatting sqref="C30">
    <cfRule type="expression" dxfId="299" priority="35">
      <formula>$C$30=""</formula>
    </cfRule>
  </conditionalFormatting>
  <conditionalFormatting sqref="D30">
    <cfRule type="expression" dxfId="298" priority="34">
      <formula>$D$30=""</formula>
    </cfRule>
  </conditionalFormatting>
  <conditionalFormatting sqref="C40:D40">
    <cfRule type="expression" dxfId="297" priority="25">
      <formula>$C$40=""</formula>
    </cfRule>
  </conditionalFormatting>
  <conditionalFormatting sqref="E40">
    <cfRule type="expression" dxfId="296" priority="24">
      <formula>$E$40=""</formula>
    </cfRule>
  </conditionalFormatting>
  <conditionalFormatting sqref="C42:F45">
    <cfRule type="expression" dxfId="295" priority="23">
      <formula>$C$42=""</formula>
    </cfRule>
  </conditionalFormatting>
  <conditionalFormatting sqref="C46:F49">
    <cfRule type="expression" dxfId="294" priority="22">
      <formula>$C$46=""</formula>
    </cfRule>
  </conditionalFormatting>
  <conditionalFormatting sqref="C50:F53">
    <cfRule type="expression" dxfId="293" priority="21">
      <formula>$C$50=""</formula>
    </cfRule>
  </conditionalFormatting>
  <conditionalFormatting sqref="C54:F58">
    <cfRule type="expression" dxfId="292" priority="20">
      <formula>$C$54=""</formula>
    </cfRule>
  </conditionalFormatting>
  <conditionalFormatting sqref="C62:F65">
    <cfRule type="expression" dxfId="291" priority="19">
      <formula>$C$62=""</formula>
    </cfRule>
  </conditionalFormatting>
  <conditionalFormatting sqref="C68:F69">
    <cfRule type="expression" dxfId="290" priority="18">
      <formula>$C$68=""</formula>
    </cfRule>
  </conditionalFormatting>
  <conditionalFormatting sqref="E70:F70">
    <cfRule type="expression" dxfId="289" priority="17">
      <formula>$E$70=""</formula>
    </cfRule>
  </conditionalFormatting>
  <conditionalFormatting sqref="C71:F72">
    <cfRule type="expression" dxfId="288" priority="15">
      <formula>$G$71=""</formula>
    </cfRule>
    <cfRule type="expression" dxfId="287" priority="16">
      <formula>$C$71=""</formula>
    </cfRule>
  </conditionalFormatting>
  <conditionalFormatting sqref="F2">
    <cfRule type="expression" dxfId="286" priority="14">
      <formula>$F$2=""</formula>
    </cfRule>
  </conditionalFormatting>
  <conditionalFormatting sqref="A16:A17">
    <cfRule type="expression" dxfId="285" priority="13">
      <formula>$G$11=""</formula>
    </cfRule>
  </conditionalFormatting>
  <conditionalFormatting sqref="E59:F59">
    <cfRule type="expression" dxfId="284" priority="39">
      <formula>$E$59=""</formula>
    </cfRule>
  </conditionalFormatting>
  <conditionalFormatting sqref="C60:F61">
    <cfRule type="expression" dxfId="283" priority="40">
      <formula>$G$60=""</formula>
    </cfRule>
    <cfRule type="expression" dxfId="282" priority="41">
      <formula>$C$60=""</formula>
    </cfRule>
  </conditionalFormatting>
  <conditionalFormatting sqref="E30">
    <cfRule type="expression" dxfId="281" priority="12">
      <formula>$E$30=0</formula>
    </cfRule>
  </conditionalFormatting>
  <conditionalFormatting sqref="B36">
    <cfRule type="expression" dxfId="280" priority="11">
      <formula>$B$36=""</formula>
    </cfRule>
  </conditionalFormatting>
  <conditionalFormatting sqref="B11:D11">
    <cfRule type="expression" dxfId="279" priority="10">
      <formula>$B$11=""</formula>
    </cfRule>
  </conditionalFormatting>
  <conditionalFormatting sqref="F11">
    <cfRule type="expression" dxfId="278" priority="9">
      <formula>$F$11=""</formula>
    </cfRule>
  </conditionalFormatting>
  <conditionalFormatting sqref="B12:D12">
    <cfRule type="expression" dxfId="277" priority="8">
      <formula>$B$12=""</formula>
    </cfRule>
  </conditionalFormatting>
  <conditionalFormatting sqref="F12">
    <cfRule type="expression" dxfId="276" priority="7">
      <formula>$F$12=""</formula>
    </cfRule>
  </conditionalFormatting>
  <conditionalFormatting sqref="B13">
    <cfRule type="expression" dxfId="275" priority="6">
      <formula>$B$13=""</formula>
    </cfRule>
  </conditionalFormatting>
  <conditionalFormatting sqref="D13">
    <cfRule type="expression" dxfId="274" priority="5">
      <formula>$D$13=""</formula>
    </cfRule>
  </conditionalFormatting>
  <conditionalFormatting sqref="F13">
    <cfRule type="expression" dxfId="273" priority="4">
      <formula>$F$13=""</formula>
    </cfRule>
  </conditionalFormatting>
  <conditionalFormatting sqref="B14:F14">
    <cfRule type="expression" dxfId="272" priority="3">
      <formula>$B$14=""</formula>
    </cfRule>
  </conditionalFormatting>
  <conditionalFormatting sqref="B16:F17">
    <cfRule type="expression" dxfId="271" priority="2">
      <formula>$G$11=""</formula>
    </cfRule>
  </conditionalFormatting>
  <conditionalFormatting sqref="B21:C21">
    <cfRule type="expression" dxfId="270" priority="1">
      <formula>$B$21=""</formula>
    </cfRule>
  </conditionalFormatting>
  <dataValidations count="7">
    <dataValidation type="time" imeMode="disabled" operator="greaterThanOrEqual" allowBlank="1" showInputMessage="1" showErrorMessage="1" prompt="半角で「15:00」のようにご記入下さい。" sqref="C30" xr:uid="{22ABF38F-7452-4CAA-B8DD-37D0C261D304}">
      <formula1>0</formula1>
    </dataValidation>
    <dataValidation type="time" imeMode="disabled" operator="greaterThanOrEqual" allowBlank="1" showInputMessage="1" showErrorMessage="1" prompt="半角で「15:00」のようにご記入下さい。" sqref="D30" xr:uid="{39A8DC53-F828-4EE8-B604-38D4134229BD}">
      <formula1>$C$30</formula1>
    </dataValidation>
    <dataValidation type="whole" imeMode="disabled" operator="greaterThanOrEqual" allowBlank="1" showInputMessage="1" showErrorMessage="1" prompt="半角で数字をご記入下さい。" sqref="E40" xr:uid="{F97CBC0B-466D-4130-ADB2-52FE7CA2C05A}">
      <formula1>0</formula1>
    </dataValidation>
    <dataValidation type="date" imeMode="disabled" operator="greaterThanOrEqual" allowBlank="1" showInputMessage="1" showErrorMessage="1" prompt="半角で「7/10」のようにご記入下さい。" sqref="F2" xr:uid="{E4BE6476-DE98-41D4-91C7-F978D9734DD6}">
      <formula1>42531</formula1>
    </dataValidation>
    <dataValidation allowBlank="1" showInputMessage="1" showErrorMessage="1" prompt="その他を選択した場合具体的にご記入下さい。" sqref="C60:F61" xr:uid="{F8B35C20-5C00-4170-9F11-04249E146AB2}"/>
    <dataValidation imeMode="disabled" allowBlank="1" showInputMessage="1" showErrorMessage="1" prompt="休憩があった場合のみ記入下さい。休憩時間は（分）で記入下さい。" sqref="E30" xr:uid="{A88741D2-A3AC-4E0A-8C06-3BEFEECDFDF1}"/>
    <dataValidation type="date" imeMode="disabled" operator="greaterThanOrEqual" allowBlank="1" showInputMessage="1" showErrorMessage="1" prompt="半角で「7/10」のようにご記入下さい。" sqref="B30" xr:uid="{7819EE9A-57A5-4B58-AE0A-403D16893A32}">
      <formula1>#REF!</formula1>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extLst>
    <ext xmlns:x14="http://schemas.microsoft.com/office/spreadsheetml/2009/9/main" uri="{CCE6A557-97BC-4b89-ADB6-D9C93CAAB3DF}">
      <x14:dataValidations xmlns:xm="http://schemas.microsoft.com/office/excel/2006/main" count="6">
        <x14:dataValidation type="list" allowBlank="1" showInputMessage="1" showErrorMessage="1" xr:uid="{D9579B37-A471-49D1-9A69-574DD23E67CE}">
          <x14:formula1>
            <xm:f>リスト!$A$56:$A$61</xm:f>
          </x14:formula1>
          <xm:sqref>B22:C22</xm:sqref>
        </x14:dataValidation>
        <x14:dataValidation type="list" allowBlank="1" showInputMessage="1" showErrorMessage="1" xr:uid="{5A182E8A-F468-47E3-B910-412B0FAE6B1C}">
          <x14:formula1>
            <xm:f>リスト!$A$74:$A$81</xm:f>
          </x14:formula1>
          <xm:sqref>E59:F59</xm:sqref>
        </x14:dataValidation>
        <x14:dataValidation type="list" allowBlank="1" showInputMessage="1" showErrorMessage="1" xr:uid="{4D861456-F334-4A90-B07C-85C8BD4D73D0}">
          <x14:formula1>
            <xm:f>リスト!$A$62:$A$67</xm:f>
          </x14:formula1>
          <xm:sqref>E70:F70</xm:sqref>
        </x14:dataValidation>
        <x14:dataValidation type="list" allowBlank="1" showInputMessage="1" showErrorMessage="1" xr:uid="{2956C26C-6052-491C-B8C7-FB1556A189DC}">
          <x14:formula1>
            <xm:f>リスト!$A$102:$A$103</xm:f>
          </x14:formula1>
          <xm:sqref>B36</xm:sqref>
        </x14:dataValidation>
        <x14:dataValidation type="list" showInputMessage="1" showErrorMessage="1" xr:uid="{3D6EB0A6-39A8-45C0-BF1D-5A1CCF5EA05A}">
          <x14:formula1>
            <xm:f>リスト!$A$130:$A$135</xm:f>
          </x14:formula1>
          <xm:sqref>C33</xm:sqref>
        </x14:dataValidation>
        <x14:dataValidation type="list" allowBlank="1" showInputMessage="1" showErrorMessage="1" xr:uid="{9B7C4767-BA6D-46D5-88E2-1102C3689FA4}">
          <x14:formula1>
            <xm:f>アドバイザー!$E$9:$E$220</xm:f>
          </x14:formula1>
          <xm:sqref>B21:C21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58482-F44C-4A1E-8C65-2DCF5AAF3D10}">
  <dimension ref="A1:I149"/>
  <sheetViews>
    <sheetView view="pageBreakPreview" topLeftCell="A27" zoomScaleNormal="55" zoomScaleSheetLayoutView="100" workbookViewId="0">
      <selection activeCell="A20" sqref="A20:F20"/>
    </sheetView>
  </sheetViews>
  <sheetFormatPr defaultColWidth="8.90625" defaultRowHeight="13" x14ac:dyDescent="0.2"/>
  <cols>
    <col min="1" max="1" width="14.453125" style="439" customWidth="1"/>
    <col min="2" max="6" width="22.7265625" style="439" customWidth="1"/>
    <col min="7" max="7" width="7.36328125" style="440" hidden="1" customWidth="1"/>
    <col min="8" max="8" width="10.453125" style="439" hidden="1" customWidth="1"/>
    <col min="9" max="9" width="46.7265625" style="439" hidden="1" customWidth="1"/>
    <col min="10" max="16384" width="8.90625" style="439"/>
  </cols>
  <sheetData>
    <row r="1" spans="1:8" s="360" customFormat="1" ht="19.899999999999999" customHeight="1" x14ac:dyDescent="0.2">
      <c r="A1" s="634" t="s">
        <v>1964</v>
      </c>
      <c r="B1" s="635"/>
      <c r="C1" s="635"/>
      <c r="D1" s="635"/>
      <c r="E1" s="635"/>
      <c r="F1" s="636"/>
      <c r="G1" s="359"/>
    </row>
    <row r="2" spans="1:8" s="360" customFormat="1" ht="19.899999999999999" customHeight="1" x14ac:dyDescent="0.2">
      <c r="A2" s="361" t="s">
        <v>1953</v>
      </c>
      <c r="E2" s="362" t="s">
        <v>914</v>
      </c>
      <c r="F2" s="363"/>
      <c r="G2" s="359" t="str">
        <f>IF($F$2="","NG","OK")</f>
        <v>NG</v>
      </c>
      <c r="H2" s="360" t="s">
        <v>914</v>
      </c>
    </row>
    <row r="3" spans="1:8" s="360" customFormat="1" ht="19.899999999999999" customHeight="1" x14ac:dyDescent="0.2">
      <c r="A3" s="364"/>
      <c r="B3" s="365"/>
      <c r="C3" s="365"/>
      <c r="D3" s="365"/>
      <c r="E3" s="362" t="s">
        <v>14</v>
      </c>
      <c r="F3" s="366"/>
      <c r="G3" s="359" t="str">
        <f>IF($F$3="NG","×","")</f>
        <v/>
      </c>
    </row>
    <row r="4" spans="1:8" s="360" customFormat="1" ht="19.899999999999999" customHeight="1" x14ac:dyDescent="0.2">
      <c r="A4" s="637" t="s">
        <v>2987</v>
      </c>
      <c r="B4" s="638"/>
      <c r="C4" s="638"/>
      <c r="D4" s="638"/>
      <c r="E4" s="638"/>
      <c r="F4" s="639"/>
      <c r="G4" s="359"/>
    </row>
    <row r="5" spans="1:8" s="360" customFormat="1" ht="19.899999999999999" customHeight="1" x14ac:dyDescent="0.2">
      <c r="A5" s="367"/>
      <c r="B5" s="368"/>
      <c r="C5" s="368"/>
      <c r="D5" s="368"/>
      <c r="E5" s="368"/>
      <c r="F5" s="369"/>
      <c r="G5" s="359"/>
    </row>
    <row r="6" spans="1:8" s="360" customFormat="1" ht="19.899999999999999" customHeight="1" x14ac:dyDescent="0.2">
      <c r="A6" s="640" t="s">
        <v>1941</v>
      </c>
      <c r="B6" s="641"/>
      <c r="C6" s="641"/>
      <c r="D6" s="641"/>
      <c r="E6" s="641"/>
      <c r="F6" s="642"/>
      <c r="G6" s="359"/>
    </row>
    <row r="7" spans="1:8" s="360" customFormat="1" ht="19.899999999999999" customHeight="1" x14ac:dyDescent="0.2">
      <c r="A7" s="643"/>
      <c r="B7" s="641"/>
      <c r="C7" s="641"/>
      <c r="D7" s="641"/>
      <c r="E7" s="641"/>
      <c r="F7" s="642"/>
      <c r="G7" s="359"/>
    </row>
    <row r="8" spans="1:8" s="360" customFormat="1" ht="19.899999999999999" customHeight="1" x14ac:dyDescent="0.2">
      <c r="A8" s="644" t="s">
        <v>1918</v>
      </c>
      <c r="B8" s="645"/>
      <c r="C8" s="645"/>
      <c r="D8" s="645"/>
      <c r="E8" s="645"/>
      <c r="F8" s="646"/>
      <c r="G8" s="359"/>
    </row>
    <row r="9" spans="1:8" s="360" customFormat="1" ht="19.899999999999999" customHeight="1" x14ac:dyDescent="0.2">
      <c r="A9" s="370" t="s">
        <v>1741</v>
      </c>
      <c r="F9" s="371"/>
      <c r="G9" s="359"/>
    </row>
    <row r="10" spans="1:8" s="360" customFormat="1" ht="19.899999999999999" customHeight="1" thickBot="1" x14ac:dyDescent="0.25">
      <c r="A10" s="370" t="s">
        <v>1898</v>
      </c>
      <c r="F10" s="371"/>
      <c r="G10" s="359" t="str">
        <f>IF((COUNTIF($B$11:$B$14,"")+COUNTIF(F11:F13,"")+COUNTIF($D$13,""))&gt;0,"NG","OK")</f>
        <v>NG</v>
      </c>
      <c r="H10" s="360" t="s">
        <v>1923</v>
      </c>
    </row>
    <row r="11" spans="1:8" s="360" customFormat="1" ht="19.899999999999999" customHeight="1" thickBot="1" x14ac:dyDescent="0.25">
      <c r="A11" s="372" t="s">
        <v>10</v>
      </c>
      <c r="B11" s="631" t="str">
        <f>IF('応募依頼 (オンラインのみ)'!$B$15="","",'応募依頼 (オンラインのみ)'!$B$15)</f>
        <v/>
      </c>
      <c r="C11" s="632"/>
      <c r="D11" s="633"/>
      <c r="E11" s="373" t="s">
        <v>2829</v>
      </c>
      <c r="F11" s="374" t="str">
        <f>IF('応募依頼 (オンラインのみ)'!$F$15="","",'応募依頼 (オンラインのみ)'!$F$15)</f>
        <v/>
      </c>
      <c r="G11" s="375" t="str">
        <f>'応募依頼 (オンラインのみ)'!G11</f>
        <v>推薦</v>
      </c>
    </row>
    <row r="12" spans="1:8" s="360" customFormat="1" ht="19.899999999999999" customHeight="1" x14ac:dyDescent="0.2">
      <c r="A12" s="372" t="s">
        <v>1806</v>
      </c>
      <c r="B12" s="631" t="str">
        <f>IF('応募依頼 (オンラインのみ)'!$B$16="","",'応募依頼 (オンラインのみ)'!$B$16)</f>
        <v/>
      </c>
      <c r="C12" s="632"/>
      <c r="D12" s="633"/>
      <c r="E12" s="373" t="s">
        <v>2830</v>
      </c>
      <c r="F12" s="376" t="str">
        <f>IF('応募依頼 (オンラインのみ)'!$F$16="","",'応募依頼 (オンラインのみ)'!$F$16)</f>
        <v/>
      </c>
      <c r="G12" s="359"/>
    </row>
    <row r="13" spans="1:8" s="360" customFormat="1" ht="19.899999999999999" customHeight="1" x14ac:dyDescent="0.2">
      <c r="A13" s="372" t="s">
        <v>1910</v>
      </c>
      <c r="B13" s="377" t="str">
        <f>IF('応募依頼 (オンラインのみ)'!$B$17="","",'応募依頼 (オンラインのみ)'!$B$17)</f>
        <v/>
      </c>
      <c r="C13" s="378" t="s">
        <v>2831</v>
      </c>
      <c r="D13" s="379" t="str">
        <f>IF('応募依頼 (オンラインのみ)'!$D$17="","",'応募依頼 (オンラインのみ)'!$D$17)</f>
        <v/>
      </c>
      <c r="E13" s="380" t="s">
        <v>2832</v>
      </c>
      <c r="F13" s="374" t="str">
        <f>IF('応募依頼 (オンラインのみ)'!$F$17="","",'応募依頼 (オンラインのみ)'!$F$17)</f>
        <v/>
      </c>
      <c r="G13" s="359"/>
    </row>
    <row r="14" spans="1:8" s="360" customFormat="1" ht="19.899999999999999" customHeight="1" x14ac:dyDescent="0.2">
      <c r="A14" s="378" t="s">
        <v>903</v>
      </c>
      <c r="B14" s="632" t="str">
        <f>IF('応募依頼 (オンラインのみ)'!$C$12="","",'応募依頼 (オンラインのみ)'!$C$12&amp;"　"&amp;'応募依頼 (オンラインのみ)'!$C$14&amp;'応募依頼 (オンラインのみ)'!$D$14&amp;'応募依頼 (オンラインのみ)'!$E$14)</f>
        <v/>
      </c>
      <c r="C14" s="632"/>
      <c r="D14" s="632"/>
      <c r="E14" s="632"/>
      <c r="F14" s="633"/>
      <c r="G14" s="359"/>
    </row>
    <row r="15" spans="1:8" s="360" customFormat="1" ht="19.899999999999999" customHeight="1" x14ac:dyDescent="0.2">
      <c r="A15" s="370" t="s">
        <v>1904</v>
      </c>
      <c r="F15" s="371"/>
      <c r="G15" s="359"/>
    </row>
    <row r="16" spans="1:8" s="360" customFormat="1" ht="19.899999999999999" customHeight="1" x14ac:dyDescent="0.2">
      <c r="A16" s="372" t="s">
        <v>10</v>
      </c>
      <c r="B16" s="381" t="str">
        <f>IF('応募依頼 (オンラインのみ)'!$B$19="","",'応募依頼 (オンラインのみ)'!$B$19)</f>
        <v/>
      </c>
      <c r="C16" s="378" t="s">
        <v>2833</v>
      </c>
      <c r="D16" s="382" t="str">
        <f>IF('応募依頼 (オンラインのみ)'!$D$19="","",'応募依頼 (オンラインのみ)'!$D$19)</f>
        <v/>
      </c>
      <c r="E16" s="383"/>
      <c r="F16" s="384"/>
      <c r="G16" s="359"/>
    </row>
    <row r="17" spans="1:8" s="360" customFormat="1" ht="19.899999999999999" customHeight="1" x14ac:dyDescent="0.2">
      <c r="A17" s="372" t="s">
        <v>1567</v>
      </c>
      <c r="B17" s="381" t="str">
        <f>IF('応募依頼 (オンラインのみ)'!$B$20="","",'応募依頼 (オンラインのみ)'!$B$20)</f>
        <v/>
      </c>
      <c r="C17" s="378" t="s">
        <v>2830</v>
      </c>
      <c r="D17" s="385" t="str">
        <f>IF('応募依頼 (オンラインのみ)'!$D$20="","",'応募依頼 (オンラインのみ)'!$D$20)</f>
        <v/>
      </c>
      <c r="E17" s="378" t="s">
        <v>2832</v>
      </c>
      <c r="F17" s="386" t="str">
        <f>IF('応募依頼 (オンラインのみ)'!$F$20="","",'応募依頼 (オンラインのみ)'!$F$20)</f>
        <v/>
      </c>
      <c r="G17" s="359"/>
    </row>
    <row r="18" spans="1:8" s="360" customFormat="1" ht="19.899999999999999" customHeight="1" x14ac:dyDescent="0.2">
      <c r="A18" s="370"/>
      <c r="B18" s="387"/>
      <c r="C18" s="387"/>
      <c r="D18" s="387"/>
      <c r="E18" s="387"/>
      <c r="F18" s="388"/>
      <c r="G18" s="359"/>
    </row>
    <row r="19" spans="1:8" s="360" customFormat="1" ht="19.899999999999999" customHeight="1" x14ac:dyDescent="0.2">
      <c r="A19" s="370" t="s">
        <v>1672</v>
      </c>
      <c r="B19" s="387"/>
      <c r="C19" s="387"/>
      <c r="D19" s="387"/>
      <c r="E19" s="387"/>
      <c r="F19" s="388"/>
      <c r="G19" s="359" t="str">
        <f>IF(COUNTIF($B$21:$B$22,"")&gt;0,"NG","OK")</f>
        <v>NG</v>
      </c>
      <c r="H19" s="389">
        <v>2</v>
      </c>
    </row>
    <row r="20" spans="1:8" s="360" customFormat="1" ht="19.899999999999999" customHeight="1" x14ac:dyDescent="0.2">
      <c r="A20" s="647" t="s">
        <v>1966</v>
      </c>
      <c r="B20" s="647"/>
      <c r="C20" s="647"/>
      <c r="D20" s="647"/>
      <c r="E20" s="647"/>
      <c r="F20" s="648"/>
      <c r="G20" s="359"/>
    </row>
    <row r="21" spans="1:8" s="360" customFormat="1" ht="19.899999999999999" customHeight="1" x14ac:dyDescent="0.2">
      <c r="A21" s="378" t="s">
        <v>1916</v>
      </c>
      <c r="B21" s="649"/>
      <c r="C21" s="650"/>
      <c r="D21" s="387"/>
      <c r="E21" s="387"/>
      <c r="F21" s="388"/>
      <c r="G21" s="359"/>
    </row>
    <row r="22" spans="1:8" s="360" customFormat="1" ht="19.899999999999999" customHeight="1" x14ac:dyDescent="0.2">
      <c r="A22" s="390" t="s">
        <v>1766</v>
      </c>
      <c r="B22" s="649"/>
      <c r="C22" s="650"/>
      <c r="D22" s="391"/>
      <c r="E22" s="391"/>
      <c r="F22" s="392"/>
      <c r="G22" s="359"/>
    </row>
    <row r="23" spans="1:8" s="360" customFormat="1" ht="19.899999999999999" customHeight="1" x14ac:dyDescent="0.2">
      <c r="A23" s="651" t="s">
        <v>1995</v>
      </c>
      <c r="B23" s="652"/>
      <c r="C23" s="653"/>
      <c r="D23" s="653"/>
      <c r="E23" s="653"/>
      <c r="F23" s="654"/>
      <c r="G23" s="359"/>
    </row>
    <row r="24" spans="1:8" s="360" customFormat="1" ht="58.9" customHeight="1" x14ac:dyDescent="0.2">
      <c r="A24" s="443"/>
      <c r="B24" s="655"/>
      <c r="C24" s="656"/>
      <c r="D24" s="656"/>
      <c r="E24" s="656"/>
      <c r="F24" s="657"/>
      <c r="G24" s="359"/>
    </row>
    <row r="25" spans="1:8" s="360" customFormat="1" ht="19.899999999999999" customHeight="1" x14ac:dyDescent="0.2">
      <c r="A25" s="651" t="s">
        <v>1921</v>
      </c>
      <c r="B25" s="662"/>
      <c r="C25" s="663"/>
      <c r="D25" s="663"/>
      <c r="E25" s="663"/>
      <c r="F25" s="664"/>
      <c r="G25" s="359"/>
    </row>
    <row r="26" spans="1:8" s="360" customFormat="1" ht="19.899999999999999" customHeight="1" x14ac:dyDescent="0.2">
      <c r="A26" s="443"/>
      <c r="B26" s="665"/>
      <c r="C26" s="666"/>
      <c r="D26" s="666"/>
      <c r="E26" s="666"/>
      <c r="F26" s="667"/>
      <c r="G26" s="359"/>
    </row>
    <row r="27" spans="1:8" s="360" customFormat="1" ht="19.899999999999999" customHeight="1" x14ac:dyDescent="0.2">
      <c r="A27" s="370"/>
      <c r="F27" s="371"/>
      <c r="G27" s="359"/>
    </row>
    <row r="28" spans="1:8" s="360" customFormat="1" ht="19.899999999999999" customHeight="1" x14ac:dyDescent="0.2">
      <c r="A28" s="370" t="s">
        <v>1885</v>
      </c>
      <c r="C28" s="393"/>
      <c r="D28" s="393"/>
      <c r="E28" s="393"/>
      <c r="F28" s="393"/>
      <c r="G28" s="359"/>
    </row>
    <row r="29" spans="1:8" s="360" customFormat="1" ht="19.899999999999999" customHeight="1" x14ac:dyDescent="0.2">
      <c r="A29" s="370"/>
      <c r="B29" s="394" t="s">
        <v>23</v>
      </c>
      <c r="C29" s="394" t="s">
        <v>100</v>
      </c>
      <c r="D29" s="394" t="s">
        <v>931</v>
      </c>
      <c r="E29" s="394" t="s">
        <v>1462</v>
      </c>
      <c r="F29" s="394" t="s">
        <v>1959</v>
      </c>
      <c r="G29" s="359"/>
    </row>
    <row r="30" spans="1:8" s="360" customFormat="1" ht="19.899999999999999" customHeight="1" x14ac:dyDescent="0.2">
      <c r="A30" s="395" t="s">
        <v>1879</v>
      </c>
      <c r="B30" s="396"/>
      <c r="C30" s="397"/>
      <c r="D30" s="398"/>
      <c r="E30" s="399">
        <v>0</v>
      </c>
      <c r="F30" s="400" t="str">
        <f>IF(OR($C$30="",$D$30=""),"",1440*($D$30-$C$30)-$E$30)</f>
        <v/>
      </c>
      <c r="G30" s="359" t="str">
        <f>IF(COUNTIF($B$30:$D$30,"")&gt;0,"NG","OK")</f>
        <v>NG</v>
      </c>
      <c r="H30" s="360" t="s">
        <v>1915</v>
      </c>
    </row>
    <row r="31" spans="1:8" s="360" customFormat="1" ht="19.899999999999999" hidden="1" customHeight="1" x14ac:dyDescent="0.2">
      <c r="A31" s="395" t="s">
        <v>1811</v>
      </c>
      <c r="B31" s="378" t="s">
        <v>1911</v>
      </c>
      <c r="C31" s="668" t="e">
        <f>IF(#REF!="","",#REF!)</f>
        <v>#REF!</v>
      </c>
      <c r="D31" s="669"/>
      <c r="E31" s="378" t="s">
        <v>1912</v>
      </c>
      <c r="F31" s="401" t="e">
        <f>IF(#REF!="","",#REF!)</f>
        <v>#REF!</v>
      </c>
      <c r="G31" s="359" t="str">
        <f>IF((COUNTIF($C$31:$C$33,"")+COUNTIF($F$31,""))&gt;0,"NG","OK")</f>
        <v>NG</v>
      </c>
      <c r="H31" s="360" t="s">
        <v>1811</v>
      </c>
    </row>
    <row r="32" spans="1:8" s="360" customFormat="1" ht="19.899999999999999" hidden="1" customHeight="1" x14ac:dyDescent="0.2">
      <c r="A32" s="402" t="s">
        <v>1232</v>
      </c>
      <c r="B32" s="378" t="s">
        <v>1310</v>
      </c>
      <c r="C32" s="668" t="e">
        <f>IF(#REF!="","",#REF!)</f>
        <v>#REF!</v>
      </c>
      <c r="D32" s="669"/>
      <c r="E32" s="378" t="s">
        <v>1913</v>
      </c>
      <c r="F32" s="403" t="e">
        <f>IF(#REF!="","",#REF!)</f>
        <v>#REF!</v>
      </c>
      <c r="G32" s="359"/>
    </row>
    <row r="33" spans="1:8" s="360" customFormat="1" ht="19.899999999999999" customHeight="1" x14ac:dyDescent="0.2">
      <c r="A33" s="404"/>
      <c r="B33" s="378" t="s">
        <v>1903</v>
      </c>
      <c r="C33" s="405" t="str">
        <f>IF('応募依頼 (オンラインのみ)'!C50="","",'応募依頼 (オンラインのみ)'!C50)</f>
        <v/>
      </c>
      <c r="F33" s="371"/>
      <c r="G33" s="359"/>
    </row>
    <row r="34" spans="1:8" s="360" customFormat="1" ht="19.899999999999999" customHeight="1" x14ac:dyDescent="0.2">
      <c r="A34" s="370"/>
      <c r="C34" s="406"/>
      <c r="F34" s="371"/>
      <c r="G34" s="359"/>
    </row>
    <row r="35" spans="1:8" s="360" customFormat="1" ht="19.899999999999999" customHeight="1" x14ac:dyDescent="0.2">
      <c r="A35" s="407" t="s">
        <v>1971</v>
      </c>
      <c r="B35" s="408"/>
      <c r="C35" s="408"/>
      <c r="D35" s="387"/>
      <c r="E35" s="387"/>
      <c r="F35" s="388"/>
      <c r="G35" s="359" t="str">
        <f>IF($B$36="","NG","OK")</f>
        <v>NG</v>
      </c>
      <c r="H35" s="389" t="s">
        <v>1146</v>
      </c>
    </row>
    <row r="36" spans="1:8" s="360" customFormat="1" ht="19.899999999999999" customHeight="1" x14ac:dyDescent="0.2">
      <c r="A36" s="409" t="s">
        <v>1456</v>
      </c>
      <c r="B36" s="670"/>
      <c r="C36" s="671"/>
      <c r="D36" s="387"/>
      <c r="E36" s="387"/>
      <c r="F36" s="388"/>
      <c r="G36" s="359"/>
    </row>
    <row r="37" spans="1:8" s="360" customFormat="1" ht="19.899999999999999" customHeight="1" x14ac:dyDescent="0.2">
      <c r="A37" s="370"/>
      <c r="C37" s="406"/>
      <c r="F37" s="410"/>
      <c r="G37" s="359"/>
    </row>
    <row r="38" spans="1:8" s="360" customFormat="1" ht="19.899999999999999" customHeight="1" x14ac:dyDescent="0.2">
      <c r="A38" s="370" t="s">
        <v>2015</v>
      </c>
      <c r="C38" s="406"/>
      <c r="F38" s="371"/>
      <c r="G38" s="359"/>
    </row>
    <row r="39" spans="1:8" s="360" customFormat="1" ht="19.899999999999999" customHeight="1" x14ac:dyDescent="0.2">
      <c r="A39" s="411" t="s">
        <v>1969</v>
      </c>
      <c r="B39" s="412"/>
      <c r="C39" s="413" t="s">
        <v>1944</v>
      </c>
      <c r="D39" s="414"/>
      <c r="E39" s="672" t="s">
        <v>1942</v>
      </c>
      <c r="F39" s="673"/>
      <c r="G39" s="359" t="str">
        <f>IF(OR($C$40="",$E$40=""),"NG","OK")</f>
        <v>NG</v>
      </c>
      <c r="H39" s="360" t="s">
        <v>706</v>
      </c>
    </row>
    <row r="40" spans="1:8" s="360" customFormat="1" ht="19.899999999999999" customHeight="1" x14ac:dyDescent="0.2">
      <c r="A40" s="415"/>
      <c r="B40" s="416"/>
      <c r="C40" s="649"/>
      <c r="D40" s="650"/>
      <c r="E40" s="417"/>
      <c r="F40" s="418" t="s">
        <v>1943</v>
      </c>
      <c r="G40" s="359"/>
    </row>
    <row r="41" spans="1:8" s="360" customFormat="1" ht="19.899999999999999" customHeight="1" x14ac:dyDescent="0.2">
      <c r="A41" s="419" t="s">
        <v>1970</v>
      </c>
      <c r="B41" s="420"/>
      <c r="C41" s="421"/>
      <c r="D41" s="422"/>
      <c r="E41" s="422"/>
      <c r="F41" s="423"/>
      <c r="G41" s="359" t="str">
        <f>IF(OR($C$42="",$C$46="",$C$50="",$C$54=""),"NG","OK")</f>
        <v>NG</v>
      </c>
      <c r="H41" s="360" t="s">
        <v>1799</v>
      </c>
    </row>
    <row r="42" spans="1:8" s="360" customFormat="1" ht="18.649999999999999" customHeight="1" x14ac:dyDescent="0.2">
      <c r="A42" s="419" t="s">
        <v>1919</v>
      </c>
      <c r="B42" s="412"/>
      <c r="C42" s="674"/>
      <c r="D42" s="675"/>
      <c r="E42" s="675"/>
      <c r="F42" s="676"/>
      <c r="G42" s="359"/>
    </row>
    <row r="43" spans="1:8" s="360" customFormat="1" ht="18.649999999999999" customHeight="1" x14ac:dyDescent="0.2">
      <c r="A43" s="424" t="s">
        <v>1091</v>
      </c>
      <c r="B43" s="425"/>
      <c r="C43" s="677"/>
      <c r="D43" s="678"/>
      <c r="E43" s="678"/>
      <c r="F43" s="679"/>
      <c r="G43" s="359"/>
    </row>
    <row r="44" spans="1:8" s="360" customFormat="1" ht="19.899999999999999" customHeight="1" x14ac:dyDescent="0.2">
      <c r="A44" s="424"/>
      <c r="B44" s="425"/>
      <c r="C44" s="677"/>
      <c r="D44" s="678"/>
      <c r="E44" s="678"/>
      <c r="F44" s="679"/>
      <c r="G44" s="359"/>
    </row>
    <row r="45" spans="1:8" s="360" customFormat="1" ht="19.899999999999999" customHeight="1" x14ac:dyDescent="0.2">
      <c r="A45" s="426"/>
      <c r="B45" s="416"/>
      <c r="C45" s="680"/>
      <c r="D45" s="681"/>
      <c r="E45" s="681"/>
      <c r="F45" s="682"/>
      <c r="G45" s="359"/>
    </row>
    <row r="46" spans="1:8" s="360" customFormat="1" ht="19.899999999999999" customHeight="1" x14ac:dyDescent="0.2">
      <c r="A46" s="419" t="s">
        <v>2001</v>
      </c>
      <c r="B46" s="412"/>
      <c r="C46" s="674"/>
      <c r="D46" s="675"/>
      <c r="E46" s="675"/>
      <c r="F46" s="676"/>
      <c r="G46" s="359"/>
    </row>
    <row r="47" spans="1:8" s="360" customFormat="1" ht="19.899999999999999" customHeight="1" x14ac:dyDescent="0.2">
      <c r="A47" s="424" t="s">
        <v>1091</v>
      </c>
      <c r="B47" s="425"/>
      <c r="C47" s="677"/>
      <c r="D47" s="678"/>
      <c r="E47" s="678"/>
      <c r="F47" s="679"/>
      <c r="G47" s="359"/>
    </row>
    <row r="48" spans="1:8" s="360" customFormat="1" ht="19.899999999999999" customHeight="1" x14ac:dyDescent="0.2">
      <c r="A48" s="424"/>
      <c r="B48" s="425"/>
      <c r="C48" s="677"/>
      <c r="D48" s="678"/>
      <c r="E48" s="678"/>
      <c r="F48" s="679"/>
      <c r="G48" s="359"/>
    </row>
    <row r="49" spans="1:8" s="360" customFormat="1" ht="19.899999999999999" customHeight="1" x14ac:dyDescent="0.2">
      <c r="A49" s="426"/>
      <c r="B49" s="416"/>
      <c r="C49" s="680"/>
      <c r="D49" s="681"/>
      <c r="E49" s="681"/>
      <c r="F49" s="682"/>
      <c r="G49" s="359"/>
    </row>
    <row r="50" spans="1:8" s="360" customFormat="1" ht="19.899999999999999" customHeight="1" x14ac:dyDescent="0.2">
      <c r="A50" s="419" t="s">
        <v>2006</v>
      </c>
      <c r="B50" s="412"/>
      <c r="C50" s="674"/>
      <c r="D50" s="675"/>
      <c r="E50" s="675"/>
      <c r="F50" s="676"/>
      <c r="G50" s="359"/>
    </row>
    <row r="51" spans="1:8" s="360" customFormat="1" ht="19.899999999999999" customHeight="1" x14ac:dyDescent="0.2">
      <c r="A51" s="424" t="s">
        <v>1091</v>
      </c>
      <c r="B51" s="425"/>
      <c r="C51" s="677"/>
      <c r="D51" s="678"/>
      <c r="E51" s="678"/>
      <c r="F51" s="679"/>
      <c r="G51" s="359"/>
    </row>
    <row r="52" spans="1:8" s="360" customFormat="1" ht="19.899999999999999" customHeight="1" x14ac:dyDescent="0.2">
      <c r="A52" s="424"/>
      <c r="B52" s="425"/>
      <c r="C52" s="677"/>
      <c r="D52" s="678"/>
      <c r="E52" s="678"/>
      <c r="F52" s="679"/>
      <c r="G52" s="359"/>
    </row>
    <row r="53" spans="1:8" s="360" customFormat="1" ht="19.899999999999999" customHeight="1" x14ac:dyDescent="0.2">
      <c r="A53" s="426"/>
      <c r="B53" s="416"/>
      <c r="C53" s="680"/>
      <c r="D53" s="681"/>
      <c r="E53" s="681"/>
      <c r="F53" s="682"/>
      <c r="G53" s="359"/>
    </row>
    <row r="54" spans="1:8" s="360" customFormat="1" ht="19.899999999999999" customHeight="1" x14ac:dyDescent="0.2">
      <c r="A54" s="411" t="s">
        <v>2005</v>
      </c>
      <c r="B54" s="412"/>
      <c r="C54" s="674"/>
      <c r="D54" s="675"/>
      <c r="E54" s="675"/>
      <c r="F54" s="683"/>
      <c r="G54" s="359"/>
    </row>
    <row r="55" spans="1:8" s="360" customFormat="1" ht="19.899999999999999" customHeight="1" x14ac:dyDescent="0.2">
      <c r="A55" s="427" t="s">
        <v>2009</v>
      </c>
      <c r="B55" s="425"/>
      <c r="C55" s="677"/>
      <c r="D55" s="678"/>
      <c r="E55" s="678"/>
      <c r="F55" s="684"/>
      <c r="G55" s="359"/>
    </row>
    <row r="56" spans="1:8" s="360" customFormat="1" ht="19.899999999999999" customHeight="1" x14ac:dyDescent="0.2">
      <c r="A56" s="427"/>
      <c r="B56" s="425"/>
      <c r="C56" s="677"/>
      <c r="D56" s="678"/>
      <c r="E56" s="678"/>
      <c r="F56" s="684"/>
      <c r="G56" s="359"/>
    </row>
    <row r="57" spans="1:8" s="360" customFormat="1" ht="19.899999999999999" customHeight="1" x14ac:dyDescent="0.2">
      <c r="A57" s="427"/>
      <c r="B57" s="425"/>
      <c r="C57" s="677"/>
      <c r="D57" s="678"/>
      <c r="E57" s="678"/>
      <c r="F57" s="684"/>
      <c r="G57" s="359"/>
    </row>
    <row r="58" spans="1:8" s="360" customFormat="1" ht="19.899999999999999" customHeight="1" x14ac:dyDescent="0.2">
      <c r="A58" s="415"/>
      <c r="B58" s="416"/>
      <c r="C58" s="680"/>
      <c r="D58" s="681"/>
      <c r="E58" s="681"/>
      <c r="F58" s="685"/>
      <c r="G58" s="359"/>
    </row>
    <row r="59" spans="1:8" s="360" customFormat="1" ht="19.899999999999999" customHeight="1" thickBot="1" x14ac:dyDescent="0.25">
      <c r="A59" s="419" t="s">
        <v>2012</v>
      </c>
      <c r="B59" s="412"/>
      <c r="C59" s="658" t="s">
        <v>598</v>
      </c>
      <c r="D59" s="659"/>
      <c r="E59" s="660"/>
      <c r="F59" s="661"/>
      <c r="G59" s="359" t="str">
        <f>IF(OR($E$59="",AND(NOT($G$60=""),$C$60="")),"NG","OK")</f>
        <v>NG</v>
      </c>
      <c r="H59" s="360" t="s">
        <v>2058</v>
      </c>
    </row>
    <row r="60" spans="1:8" s="360" customFormat="1" ht="19.899999999999999" customHeight="1" thickBot="1" x14ac:dyDescent="0.25">
      <c r="A60" s="424"/>
      <c r="B60" s="425"/>
      <c r="C60" s="690"/>
      <c r="D60" s="691"/>
      <c r="E60" s="691"/>
      <c r="F60" s="691"/>
      <c r="G60" s="428" t="str">
        <f>IF(E59="⑦その他","他","")</f>
        <v/>
      </c>
    </row>
    <row r="61" spans="1:8" s="360" customFormat="1" ht="19.899999999999999" customHeight="1" x14ac:dyDescent="0.2">
      <c r="A61" s="426"/>
      <c r="B61" s="416"/>
      <c r="C61" s="688"/>
      <c r="D61" s="689"/>
      <c r="E61" s="689"/>
      <c r="F61" s="692"/>
      <c r="G61" s="359"/>
    </row>
    <row r="62" spans="1:8" s="360" customFormat="1" ht="19.899999999999999" customHeight="1" x14ac:dyDescent="0.2">
      <c r="A62" s="411" t="s">
        <v>2007</v>
      </c>
      <c r="B62" s="412"/>
      <c r="C62" s="677"/>
      <c r="D62" s="678"/>
      <c r="E62" s="678"/>
      <c r="F62" s="679"/>
      <c r="G62" s="359"/>
    </row>
    <row r="63" spans="1:8" s="360" customFormat="1" ht="19.899999999999999" customHeight="1" x14ac:dyDescent="0.2">
      <c r="A63" s="427" t="s">
        <v>2008</v>
      </c>
      <c r="B63" s="425"/>
      <c r="C63" s="677"/>
      <c r="D63" s="678"/>
      <c r="E63" s="678"/>
      <c r="F63" s="679"/>
      <c r="G63" s="359"/>
    </row>
    <row r="64" spans="1:8" s="360" customFormat="1" ht="19.899999999999999" customHeight="1" x14ac:dyDescent="0.2">
      <c r="A64" s="427" t="s">
        <v>2010</v>
      </c>
      <c r="B64" s="425"/>
      <c r="C64" s="677"/>
      <c r="D64" s="678"/>
      <c r="E64" s="678"/>
      <c r="F64" s="679"/>
      <c r="G64" s="359"/>
    </row>
    <row r="65" spans="1:8" s="360" customFormat="1" ht="19.899999999999999" customHeight="1" x14ac:dyDescent="0.2">
      <c r="A65" s="415"/>
      <c r="B65" s="416"/>
      <c r="C65" s="680"/>
      <c r="D65" s="681"/>
      <c r="E65" s="681"/>
      <c r="F65" s="682"/>
      <c r="G65" s="359"/>
    </row>
    <row r="66" spans="1:8" s="360" customFormat="1" ht="21.75" customHeight="1" x14ac:dyDescent="0.2">
      <c r="A66" s="424" t="s">
        <v>2013</v>
      </c>
      <c r="B66" s="425"/>
      <c r="C66" s="693" t="s">
        <v>1945</v>
      </c>
      <c r="D66" s="694"/>
      <c r="E66" s="694"/>
      <c r="F66" s="695"/>
      <c r="G66" s="359"/>
    </row>
    <row r="67" spans="1:8" s="360" customFormat="1" ht="21.75" customHeight="1" x14ac:dyDescent="0.2">
      <c r="A67" s="424"/>
      <c r="B67" s="425"/>
      <c r="C67" s="696"/>
      <c r="D67" s="697"/>
      <c r="E67" s="697"/>
      <c r="F67" s="698"/>
      <c r="G67" s="359"/>
    </row>
    <row r="68" spans="1:8" s="360" customFormat="1" ht="19.899999999999999" customHeight="1" x14ac:dyDescent="0.2">
      <c r="A68" s="424"/>
      <c r="B68" s="425"/>
      <c r="C68" s="674"/>
      <c r="D68" s="675"/>
      <c r="E68" s="675"/>
      <c r="F68" s="683"/>
      <c r="G68" s="359"/>
    </row>
    <row r="69" spans="1:8" s="360" customFormat="1" ht="19.899999999999999" customHeight="1" x14ac:dyDescent="0.2">
      <c r="A69" s="424"/>
      <c r="B69" s="425"/>
      <c r="C69" s="680"/>
      <c r="D69" s="681"/>
      <c r="E69" s="681"/>
      <c r="F69" s="685"/>
      <c r="G69" s="359"/>
    </row>
    <row r="70" spans="1:8" s="360" customFormat="1" ht="19.899999999999999" customHeight="1" thickBot="1" x14ac:dyDescent="0.25">
      <c r="A70" s="429" t="s">
        <v>2014</v>
      </c>
      <c r="B70" s="414"/>
      <c r="C70" s="658" t="s">
        <v>1946</v>
      </c>
      <c r="D70" s="659"/>
      <c r="E70" s="660"/>
      <c r="F70" s="699"/>
      <c r="G70" s="359" t="str">
        <f>IF(OR($E$70="",AND(NOT($G$71=""),$C$71="")),"NG","OK")</f>
        <v>NG</v>
      </c>
      <c r="H70" s="360" t="s">
        <v>1977</v>
      </c>
    </row>
    <row r="71" spans="1:8" s="360" customFormat="1" ht="19.899999999999999" customHeight="1" thickBot="1" x14ac:dyDescent="0.25">
      <c r="A71" s="419" t="s">
        <v>2002</v>
      </c>
      <c r="B71" s="412"/>
      <c r="C71" s="686"/>
      <c r="D71" s="687"/>
      <c r="E71" s="687"/>
      <c r="F71" s="687"/>
      <c r="G71" s="428" t="str">
        <f>IF($E$70="⑤その他","他","")</f>
        <v/>
      </c>
    </row>
    <row r="72" spans="1:8" s="360" customFormat="1" ht="19.899999999999999" customHeight="1" x14ac:dyDescent="0.2">
      <c r="A72" s="426"/>
      <c r="B72" s="416"/>
      <c r="C72" s="688"/>
      <c r="D72" s="689"/>
      <c r="E72" s="689"/>
      <c r="F72" s="689"/>
      <c r="G72" s="359"/>
    </row>
    <row r="73" spans="1:8" s="360" customFormat="1" ht="19.899999999999999" customHeight="1" x14ac:dyDescent="0.2">
      <c r="A73" s="370"/>
      <c r="C73" s="406"/>
      <c r="F73" s="371"/>
      <c r="G73" s="359"/>
    </row>
    <row r="74" spans="1:8" s="360" customFormat="1" ht="19.899999999999999" customHeight="1" x14ac:dyDescent="0.2">
      <c r="A74" s="370"/>
      <c r="C74" s="406"/>
      <c r="F74" s="371"/>
      <c r="G74" s="359"/>
    </row>
    <row r="75" spans="1:8" s="360" customFormat="1" ht="19.899999999999999" customHeight="1" x14ac:dyDescent="0.2">
      <c r="A75" s="370"/>
      <c r="B75" s="430" t="str">
        <f>IF(COUNTIF($G$1:$G$72,"NG")&gt;0,"未記入のセルが有ります。以下の項目に水色と黄色のセルが残っていないかご確認下さい。","")</f>
        <v>未記入のセルが有ります。以下の項目に水色と黄色のセルが残っていないかご確認下さい。</v>
      </c>
      <c r="C75" s="406"/>
      <c r="F75" s="371"/>
      <c r="G75" s="359"/>
    </row>
    <row r="76" spans="1:8" s="360" customFormat="1" ht="19.899999999999999" customHeight="1" x14ac:dyDescent="0.2">
      <c r="A76" s="370"/>
      <c r="B76" s="430" t="str">
        <f>IF(OR(G59&lt;&gt;"NG",$G$70="NG"),"なお、その他を選択した場合、具体的な記入が必要となりますのでご注意下さい","")</f>
        <v>なお、その他を選択した場合、具体的な記入が必要となりますのでご注意下さい</v>
      </c>
      <c r="C76" s="406"/>
      <c r="F76" s="371"/>
      <c r="G76" s="359"/>
    </row>
    <row r="77" spans="1:8" s="360" customFormat="1" ht="19.899999999999999" customHeight="1" x14ac:dyDescent="0.2">
      <c r="A77" s="370"/>
      <c r="B77" s="430"/>
      <c r="C77" s="406"/>
      <c r="F77" s="371"/>
      <c r="G77" s="359"/>
    </row>
    <row r="78" spans="1:8" s="360" customFormat="1" ht="19.899999999999999" customHeight="1" x14ac:dyDescent="0.2">
      <c r="A78" s="370"/>
      <c r="B78" s="430" t="str">
        <f>IF($G$2="NG",$H$2,"")</f>
        <v>報告日</v>
      </c>
      <c r="C78" s="431" t="str">
        <f>IF($G$10="NG",$H$10,"")</f>
        <v>１－１．</v>
      </c>
      <c r="D78" s="432">
        <f>IF($G$19="NG",$H$19,"")</f>
        <v>2</v>
      </c>
      <c r="E78" s="430" t="str">
        <f>IF($G$30="NG",$H$30,"")</f>
        <v>３－１．</v>
      </c>
      <c r="F78" s="433" t="str">
        <f>IF($G$31="NG",$H$31,"")</f>
        <v>３－２．</v>
      </c>
      <c r="G78" s="359"/>
    </row>
    <row r="79" spans="1:8" s="360" customFormat="1" ht="19.899999999999999" customHeight="1" x14ac:dyDescent="0.2">
      <c r="B79" s="430" t="str">
        <f>IF($G$35="NG",$H$35,"")</f>
        <v>4</v>
      </c>
      <c r="C79" s="430" t="str">
        <f>IF($G$39="NG",$H$39,"")</f>
        <v>５－１．</v>
      </c>
      <c r="D79" s="431" t="str">
        <f>IF($G$41="NG",$H$41,"")</f>
        <v>５－２．</v>
      </c>
      <c r="E79" s="430" t="str">
        <f>IF($G$59="NG",$H$59,"")</f>
        <v>５－２．(成果物）</v>
      </c>
      <c r="F79" s="433" t="str">
        <f>IF($G$70="NG",$H$70,"")</f>
        <v>５－３．</v>
      </c>
      <c r="G79" s="359"/>
    </row>
    <row r="80" spans="1:8" s="360" customFormat="1" ht="19.899999999999999" customHeight="1" x14ac:dyDescent="0.2">
      <c r="A80" s="370"/>
      <c r="C80" s="406"/>
      <c r="F80" s="371"/>
      <c r="G80" s="359"/>
    </row>
    <row r="81" spans="1:7" s="360" customFormat="1" ht="19.899999999999999" customHeight="1" x14ac:dyDescent="0.2">
      <c r="A81" s="370"/>
      <c r="C81" s="406"/>
      <c r="F81" s="371"/>
      <c r="G81" s="359"/>
    </row>
    <row r="82" spans="1:7" s="360" customFormat="1" ht="19.899999999999999" customHeight="1" x14ac:dyDescent="0.2">
      <c r="A82" s="370" t="s">
        <v>2029</v>
      </c>
      <c r="C82" s="406"/>
      <c r="F82" s="371"/>
      <c r="G82" s="359"/>
    </row>
    <row r="83" spans="1:7" s="360" customFormat="1" ht="19.899999999999999" customHeight="1" x14ac:dyDescent="0.2">
      <c r="A83" s="434" t="s">
        <v>1960</v>
      </c>
      <c r="B83" s="422"/>
      <c r="C83" s="421"/>
      <c r="D83" s="422"/>
      <c r="E83" s="422"/>
      <c r="F83" s="414"/>
      <c r="G83" s="359"/>
    </row>
    <row r="84" spans="1:7" s="360" customFormat="1" ht="19.899999999999999" customHeight="1" x14ac:dyDescent="0.2">
      <c r="A84" s="370"/>
      <c r="C84" s="406"/>
      <c r="F84" s="371"/>
      <c r="G84" s="359"/>
    </row>
    <row r="85" spans="1:7" s="360" customFormat="1" ht="19.899999999999999" customHeight="1" x14ac:dyDescent="0.2">
      <c r="A85" s="370"/>
      <c r="C85" s="406"/>
      <c r="F85" s="371"/>
      <c r="G85" s="359"/>
    </row>
    <row r="86" spans="1:7" s="360" customFormat="1" ht="19.899999999999999" customHeight="1" x14ac:dyDescent="0.2">
      <c r="A86" s="370"/>
      <c r="C86" s="406"/>
      <c r="F86" s="371"/>
      <c r="G86" s="359"/>
    </row>
    <row r="87" spans="1:7" s="360" customFormat="1" ht="19.899999999999999" customHeight="1" x14ac:dyDescent="0.2">
      <c r="A87" s="370"/>
      <c r="C87" s="406"/>
      <c r="F87" s="371"/>
      <c r="G87" s="359"/>
    </row>
    <row r="88" spans="1:7" s="360" customFormat="1" ht="19.899999999999999" customHeight="1" x14ac:dyDescent="0.2">
      <c r="A88" s="370"/>
      <c r="C88" s="406"/>
      <c r="F88" s="371"/>
      <c r="G88" s="359"/>
    </row>
    <row r="89" spans="1:7" s="360" customFormat="1" ht="19.899999999999999" customHeight="1" x14ac:dyDescent="0.2">
      <c r="A89" s="370"/>
      <c r="C89" s="406"/>
      <c r="F89" s="371"/>
      <c r="G89" s="359"/>
    </row>
    <row r="90" spans="1:7" s="360" customFormat="1" ht="19.899999999999999" customHeight="1" x14ac:dyDescent="0.2">
      <c r="A90" s="370"/>
      <c r="C90" s="406"/>
      <c r="F90" s="371"/>
      <c r="G90" s="359"/>
    </row>
    <row r="91" spans="1:7" s="360" customFormat="1" ht="19.899999999999999" customHeight="1" x14ac:dyDescent="0.2">
      <c r="A91" s="370"/>
      <c r="C91" s="406"/>
      <c r="F91" s="371"/>
      <c r="G91" s="359"/>
    </row>
    <row r="92" spans="1:7" s="360" customFormat="1" ht="19.899999999999999" customHeight="1" x14ac:dyDescent="0.2">
      <c r="A92" s="370"/>
      <c r="C92" s="406"/>
      <c r="F92" s="371"/>
      <c r="G92" s="359"/>
    </row>
    <row r="93" spans="1:7" s="360" customFormat="1" ht="19.899999999999999" customHeight="1" x14ac:dyDescent="0.2">
      <c r="A93" s="370"/>
      <c r="C93" s="406"/>
      <c r="F93" s="371"/>
      <c r="G93" s="359"/>
    </row>
    <row r="94" spans="1:7" s="360" customFormat="1" ht="19.899999999999999" customHeight="1" x14ac:dyDescent="0.2">
      <c r="A94" s="370"/>
      <c r="C94" s="406"/>
      <c r="F94" s="371"/>
      <c r="G94" s="359"/>
    </row>
    <row r="95" spans="1:7" s="360" customFormat="1" ht="19.899999999999999" customHeight="1" x14ac:dyDescent="0.2">
      <c r="A95" s="370"/>
      <c r="C95" s="406"/>
      <c r="F95" s="371"/>
      <c r="G95" s="359"/>
    </row>
    <row r="96" spans="1:7" s="360" customFormat="1" ht="19.899999999999999" customHeight="1" x14ac:dyDescent="0.2">
      <c r="A96" s="370"/>
      <c r="C96" s="406"/>
      <c r="F96" s="371"/>
      <c r="G96" s="359"/>
    </row>
    <row r="97" spans="1:7" s="360" customFormat="1" ht="19.899999999999999" customHeight="1" x14ac:dyDescent="0.2">
      <c r="A97" s="370"/>
      <c r="C97" s="406"/>
      <c r="F97" s="371"/>
      <c r="G97" s="359"/>
    </row>
    <row r="98" spans="1:7" s="360" customFormat="1" ht="19.899999999999999" customHeight="1" x14ac:dyDescent="0.2">
      <c r="A98" s="370"/>
      <c r="C98" s="406"/>
      <c r="F98" s="371"/>
      <c r="G98" s="359"/>
    </row>
    <row r="99" spans="1:7" s="360" customFormat="1" ht="19.899999999999999" customHeight="1" x14ac:dyDescent="0.2">
      <c r="A99" s="370"/>
      <c r="C99" s="406"/>
      <c r="F99" s="371"/>
      <c r="G99" s="359"/>
    </row>
    <row r="100" spans="1:7" s="360" customFormat="1" ht="19.899999999999999" customHeight="1" x14ac:dyDescent="0.2">
      <c r="A100" s="370"/>
      <c r="C100" s="406"/>
      <c r="F100" s="371"/>
      <c r="G100" s="359"/>
    </row>
    <row r="101" spans="1:7" s="360" customFormat="1" ht="19.899999999999999" customHeight="1" x14ac:dyDescent="0.2">
      <c r="A101" s="370"/>
      <c r="C101" s="406"/>
      <c r="F101" s="371"/>
      <c r="G101" s="359"/>
    </row>
    <row r="102" spans="1:7" s="360" customFormat="1" ht="19.899999999999999" customHeight="1" x14ac:dyDescent="0.2">
      <c r="A102" s="370"/>
      <c r="C102" s="406"/>
      <c r="F102" s="371"/>
      <c r="G102" s="359"/>
    </row>
    <row r="103" spans="1:7" s="360" customFormat="1" ht="19.899999999999999" customHeight="1" x14ac:dyDescent="0.2">
      <c r="A103" s="370"/>
      <c r="C103" s="406"/>
      <c r="F103" s="371"/>
      <c r="G103" s="359"/>
    </row>
    <row r="104" spans="1:7" s="360" customFormat="1" ht="19.899999999999999" customHeight="1" x14ac:dyDescent="0.2">
      <c r="A104" s="370"/>
      <c r="C104" s="406"/>
      <c r="F104" s="371"/>
      <c r="G104" s="359"/>
    </row>
    <row r="105" spans="1:7" s="360" customFormat="1" ht="19.899999999999999" customHeight="1" x14ac:dyDescent="0.2">
      <c r="A105" s="370"/>
      <c r="C105" s="406"/>
      <c r="F105" s="371"/>
      <c r="G105" s="359"/>
    </row>
    <row r="106" spans="1:7" s="360" customFormat="1" ht="19.899999999999999" customHeight="1" x14ac:dyDescent="0.2">
      <c r="A106" s="370"/>
      <c r="C106" s="406"/>
      <c r="F106" s="371"/>
      <c r="G106" s="359"/>
    </row>
    <row r="107" spans="1:7" s="360" customFormat="1" ht="19.899999999999999" customHeight="1" x14ac:dyDescent="0.2">
      <c r="A107" s="370"/>
      <c r="C107" s="406"/>
      <c r="F107" s="371"/>
      <c r="G107" s="359"/>
    </row>
    <row r="108" spans="1:7" s="360" customFormat="1" ht="19.899999999999999" customHeight="1" x14ac:dyDescent="0.2">
      <c r="A108" s="370"/>
      <c r="C108" s="406"/>
      <c r="F108" s="371"/>
      <c r="G108" s="359"/>
    </row>
    <row r="109" spans="1:7" s="360" customFormat="1" ht="19.899999999999999" customHeight="1" x14ac:dyDescent="0.2">
      <c r="A109" s="370"/>
      <c r="C109" s="406"/>
      <c r="F109" s="371"/>
      <c r="G109" s="359"/>
    </row>
    <row r="110" spans="1:7" s="360" customFormat="1" ht="19.899999999999999" customHeight="1" x14ac:dyDescent="0.2">
      <c r="A110" s="370"/>
      <c r="C110" s="406"/>
      <c r="F110" s="371"/>
      <c r="G110" s="359"/>
    </row>
    <row r="111" spans="1:7" s="360" customFormat="1" ht="19.899999999999999" customHeight="1" x14ac:dyDescent="0.2">
      <c r="A111" s="370"/>
      <c r="C111" s="406"/>
      <c r="F111" s="371"/>
      <c r="G111" s="359"/>
    </row>
    <row r="112" spans="1:7" s="360" customFormat="1" ht="19.899999999999999" customHeight="1" x14ac:dyDescent="0.2">
      <c r="A112" s="370"/>
      <c r="C112" s="406"/>
      <c r="F112" s="371"/>
      <c r="G112" s="359"/>
    </row>
    <row r="113" spans="1:7" s="360" customFormat="1" ht="19.899999999999999" customHeight="1" x14ac:dyDescent="0.2">
      <c r="A113" s="370"/>
      <c r="C113" s="406"/>
      <c r="F113" s="371"/>
      <c r="G113" s="359"/>
    </row>
    <row r="114" spans="1:7" s="360" customFormat="1" ht="19.899999999999999" customHeight="1" x14ac:dyDescent="0.2">
      <c r="A114" s="370"/>
      <c r="C114" s="406"/>
      <c r="F114" s="371"/>
      <c r="G114" s="359"/>
    </row>
    <row r="115" spans="1:7" s="360" customFormat="1" ht="19.899999999999999" customHeight="1" x14ac:dyDescent="0.2">
      <c r="A115" s="370"/>
      <c r="C115" s="406"/>
      <c r="F115" s="371"/>
      <c r="G115" s="359"/>
    </row>
    <row r="116" spans="1:7" s="360" customFormat="1" ht="19.899999999999999" customHeight="1" x14ac:dyDescent="0.2">
      <c r="A116" s="370"/>
      <c r="C116" s="406"/>
      <c r="F116" s="371"/>
      <c r="G116" s="359"/>
    </row>
    <row r="117" spans="1:7" s="360" customFormat="1" ht="19.899999999999999" customHeight="1" x14ac:dyDescent="0.2">
      <c r="A117" s="370"/>
      <c r="C117" s="406"/>
      <c r="F117" s="371"/>
      <c r="G117" s="359"/>
    </row>
    <row r="118" spans="1:7" s="360" customFormat="1" ht="19.899999999999999" customHeight="1" x14ac:dyDescent="0.2">
      <c r="A118" s="370"/>
      <c r="C118" s="406"/>
      <c r="F118" s="371"/>
      <c r="G118" s="359"/>
    </row>
    <row r="119" spans="1:7" s="360" customFormat="1" ht="19.899999999999999" customHeight="1" x14ac:dyDescent="0.2">
      <c r="A119" s="370"/>
      <c r="C119" s="406"/>
      <c r="F119" s="371"/>
      <c r="G119" s="359"/>
    </row>
    <row r="120" spans="1:7" s="360" customFormat="1" ht="19.899999999999999" customHeight="1" x14ac:dyDescent="0.2">
      <c r="A120" s="370"/>
      <c r="C120" s="406"/>
      <c r="F120" s="371"/>
      <c r="G120" s="359"/>
    </row>
    <row r="121" spans="1:7" s="360" customFormat="1" ht="19.899999999999999" customHeight="1" x14ac:dyDescent="0.2">
      <c r="A121" s="370"/>
      <c r="C121" s="406"/>
      <c r="F121" s="371"/>
      <c r="G121" s="359"/>
    </row>
    <row r="122" spans="1:7" s="360" customFormat="1" ht="19.899999999999999" customHeight="1" x14ac:dyDescent="0.2">
      <c r="A122" s="370"/>
      <c r="C122" s="406"/>
      <c r="F122" s="371"/>
      <c r="G122" s="359"/>
    </row>
    <row r="123" spans="1:7" s="360" customFormat="1" ht="19.899999999999999" customHeight="1" x14ac:dyDescent="0.2">
      <c r="A123" s="370"/>
      <c r="C123" s="406"/>
      <c r="F123" s="371"/>
      <c r="G123" s="359"/>
    </row>
    <row r="124" spans="1:7" s="360" customFormat="1" ht="19.899999999999999" customHeight="1" x14ac:dyDescent="0.2">
      <c r="A124" s="370"/>
      <c r="C124" s="406"/>
      <c r="F124" s="371"/>
      <c r="G124" s="359"/>
    </row>
    <row r="125" spans="1:7" s="360" customFormat="1" ht="19.899999999999999" customHeight="1" x14ac:dyDescent="0.2">
      <c r="A125" s="370"/>
      <c r="C125" s="406"/>
      <c r="F125" s="371"/>
      <c r="G125" s="359"/>
    </row>
    <row r="126" spans="1:7" s="360" customFormat="1" ht="19.899999999999999" customHeight="1" x14ac:dyDescent="0.2">
      <c r="A126" s="370"/>
      <c r="C126" s="406"/>
      <c r="F126" s="371"/>
      <c r="G126" s="359"/>
    </row>
    <row r="127" spans="1:7" s="360" customFormat="1" ht="19.899999999999999" customHeight="1" x14ac:dyDescent="0.2">
      <c r="A127" s="370"/>
      <c r="C127" s="406"/>
      <c r="F127" s="371"/>
      <c r="G127" s="359"/>
    </row>
    <row r="128" spans="1:7" s="360" customFormat="1" ht="19.899999999999999" customHeight="1" x14ac:dyDescent="0.2">
      <c r="A128" s="370"/>
      <c r="C128" s="406"/>
      <c r="F128" s="371"/>
      <c r="G128" s="359"/>
    </row>
    <row r="129" spans="1:7" s="360" customFormat="1" ht="19.899999999999999" customHeight="1" x14ac:dyDescent="0.2">
      <c r="A129" s="370"/>
      <c r="C129" s="406"/>
      <c r="F129" s="371"/>
      <c r="G129" s="359"/>
    </row>
    <row r="130" spans="1:7" s="360" customFormat="1" ht="19.899999999999999" customHeight="1" x14ac:dyDescent="0.2">
      <c r="A130" s="370"/>
      <c r="C130" s="406"/>
      <c r="F130" s="371"/>
      <c r="G130" s="359"/>
    </row>
    <row r="131" spans="1:7" s="360" customFormat="1" ht="19.899999999999999" customHeight="1" x14ac:dyDescent="0.2">
      <c r="A131" s="370"/>
      <c r="C131" s="406"/>
      <c r="F131" s="371"/>
      <c r="G131" s="359"/>
    </row>
    <row r="132" spans="1:7" s="360" customFormat="1" ht="19.899999999999999" customHeight="1" thickBot="1" x14ac:dyDescent="0.25">
      <c r="A132" s="435"/>
      <c r="B132" s="436"/>
      <c r="C132" s="437"/>
      <c r="D132" s="436"/>
      <c r="E132" s="436"/>
      <c r="F132" s="438"/>
      <c r="G132" s="359"/>
    </row>
    <row r="133" spans="1:7" s="360" customFormat="1" ht="19.899999999999999" customHeight="1" x14ac:dyDescent="0.2">
      <c r="C133" s="406"/>
      <c r="G133" s="359"/>
    </row>
    <row r="134" spans="1:7" s="360" customFormat="1" ht="19.899999999999999" customHeight="1" x14ac:dyDescent="0.2">
      <c r="C134" s="406"/>
      <c r="G134" s="359"/>
    </row>
    <row r="135" spans="1:7" s="360" customFormat="1" ht="19.899999999999999" customHeight="1" x14ac:dyDescent="0.2">
      <c r="C135" s="406"/>
      <c r="G135" s="359"/>
    </row>
    <row r="136" spans="1:7" s="360" customFormat="1" ht="19.899999999999999" customHeight="1" x14ac:dyDescent="0.2">
      <c r="C136" s="406"/>
      <c r="G136" s="359"/>
    </row>
    <row r="137" spans="1:7" s="360" customFormat="1" ht="19.899999999999999" customHeight="1" x14ac:dyDescent="0.2">
      <c r="C137" s="406"/>
      <c r="G137" s="359"/>
    </row>
    <row r="138" spans="1:7" s="360" customFormat="1" ht="19.899999999999999" customHeight="1" x14ac:dyDescent="0.2">
      <c r="C138" s="406"/>
      <c r="G138" s="359"/>
    </row>
    <row r="139" spans="1:7" s="360" customFormat="1" ht="19.899999999999999" customHeight="1" x14ac:dyDescent="0.2">
      <c r="C139" s="406"/>
      <c r="G139" s="359"/>
    </row>
    <row r="140" spans="1:7" s="360" customFormat="1" ht="19.899999999999999" customHeight="1" x14ac:dyDescent="0.2">
      <c r="C140" s="406"/>
      <c r="G140" s="359"/>
    </row>
    <row r="141" spans="1:7" s="360" customFormat="1" ht="19.899999999999999" customHeight="1" x14ac:dyDescent="0.2">
      <c r="C141" s="406"/>
      <c r="G141" s="359"/>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C71:F72"/>
    <mergeCell ref="C60:F61"/>
    <mergeCell ref="C62:F65"/>
    <mergeCell ref="C66:F67"/>
    <mergeCell ref="C68:F69"/>
    <mergeCell ref="C70:D70"/>
    <mergeCell ref="E70:F70"/>
    <mergeCell ref="C59:D59"/>
    <mergeCell ref="E59:F59"/>
    <mergeCell ref="A25:A26"/>
    <mergeCell ref="B25:F26"/>
    <mergeCell ref="C31:D31"/>
    <mergeCell ref="C32:D32"/>
    <mergeCell ref="B36:C36"/>
    <mergeCell ref="E39:F39"/>
    <mergeCell ref="C40:D40"/>
    <mergeCell ref="C42:F45"/>
    <mergeCell ref="C46:F49"/>
    <mergeCell ref="C50:F53"/>
    <mergeCell ref="C54:F58"/>
    <mergeCell ref="B14:F14"/>
    <mergeCell ref="A20:F20"/>
    <mergeCell ref="B21:C21"/>
    <mergeCell ref="B22:C22"/>
    <mergeCell ref="A23:A24"/>
    <mergeCell ref="B23:F24"/>
    <mergeCell ref="B12:D12"/>
    <mergeCell ref="A1:F1"/>
    <mergeCell ref="A4:F4"/>
    <mergeCell ref="A6:F7"/>
    <mergeCell ref="A8:F8"/>
    <mergeCell ref="B11:D11"/>
  </mergeCells>
  <phoneticPr fontId="7"/>
  <conditionalFormatting sqref="B21:C21">
    <cfRule type="expression" dxfId="269" priority="30">
      <formula>$B$21=""</formula>
    </cfRule>
  </conditionalFormatting>
  <conditionalFormatting sqref="B22:C22">
    <cfRule type="expression" dxfId="268" priority="29">
      <formula>$B$22=""</formula>
    </cfRule>
  </conditionalFormatting>
  <conditionalFormatting sqref="C30">
    <cfRule type="expression" dxfId="267" priority="28">
      <formula>$C$30=""</formula>
    </cfRule>
  </conditionalFormatting>
  <conditionalFormatting sqref="D30">
    <cfRule type="expression" dxfId="266" priority="27">
      <formula>$D$30=""</formula>
    </cfRule>
  </conditionalFormatting>
  <conditionalFormatting sqref="B11:D11">
    <cfRule type="expression" dxfId="265" priority="26">
      <formula>$B$11=""</formula>
    </cfRule>
  </conditionalFormatting>
  <conditionalFormatting sqref="F11">
    <cfRule type="expression" dxfId="264" priority="25">
      <formula>$F$11=""</formula>
    </cfRule>
  </conditionalFormatting>
  <conditionalFormatting sqref="B12:D12">
    <cfRule type="expression" dxfId="263" priority="24">
      <formula>$B$12=""</formula>
    </cfRule>
  </conditionalFormatting>
  <conditionalFormatting sqref="F12">
    <cfRule type="expression" dxfId="262" priority="23">
      <formula>$F$12=""</formula>
    </cfRule>
  </conditionalFormatting>
  <conditionalFormatting sqref="B13">
    <cfRule type="expression" dxfId="261" priority="22">
      <formula>$B$13=""</formula>
    </cfRule>
  </conditionalFormatting>
  <conditionalFormatting sqref="D13">
    <cfRule type="expression" dxfId="260" priority="21">
      <formula>$D$13=""</formula>
    </cfRule>
  </conditionalFormatting>
  <conditionalFormatting sqref="F13">
    <cfRule type="expression" dxfId="259" priority="20">
      <formula>$F$13=""</formula>
    </cfRule>
  </conditionalFormatting>
  <conditionalFormatting sqref="B14:F14">
    <cfRule type="expression" dxfId="258" priority="19">
      <formula>$B$14=""</formula>
    </cfRule>
  </conditionalFormatting>
  <conditionalFormatting sqref="C40:D40">
    <cfRule type="expression" dxfId="257" priority="18">
      <formula>$C$40=""</formula>
    </cfRule>
  </conditionalFormatting>
  <conditionalFormatting sqref="E40">
    <cfRule type="expression" dxfId="256" priority="17">
      <formula>$E$40=""</formula>
    </cfRule>
  </conditionalFormatting>
  <conditionalFormatting sqref="C42:F45">
    <cfRule type="expression" dxfId="255" priority="16">
      <formula>$C$42=""</formula>
    </cfRule>
  </conditionalFormatting>
  <conditionalFormatting sqref="C46">
    <cfRule type="expression" dxfId="254" priority="15">
      <formula>$C$46=""</formula>
    </cfRule>
  </conditionalFormatting>
  <conditionalFormatting sqref="C50:F53">
    <cfRule type="expression" dxfId="253" priority="14">
      <formula>$C$50=""</formula>
    </cfRule>
  </conditionalFormatting>
  <conditionalFormatting sqref="C54:F58">
    <cfRule type="expression" dxfId="252" priority="13">
      <formula>$C$54=""</formula>
    </cfRule>
  </conditionalFormatting>
  <conditionalFormatting sqref="C62:F65">
    <cfRule type="expression" dxfId="251" priority="12">
      <formula>$C$62=""</formula>
    </cfRule>
  </conditionalFormatting>
  <conditionalFormatting sqref="C68:F69">
    <cfRule type="expression" dxfId="250" priority="11">
      <formula>$C$68=""</formula>
    </cfRule>
  </conditionalFormatting>
  <conditionalFormatting sqref="E70:F70">
    <cfRule type="expression" dxfId="249" priority="10">
      <formula>$E$70=""</formula>
    </cfRule>
  </conditionalFormatting>
  <conditionalFormatting sqref="C71:F72">
    <cfRule type="expression" dxfId="248" priority="8">
      <formula>$G$71=""</formula>
    </cfRule>
    <cfRule type="expression" dxfId="247" priority="9">
      <formula>$C$71=""</formula>
    </cfRule>
  </conditionalFormatting>
  <conditionalFormatting sqref="F2">
    <cfRule type="expression" dxfId="246" priority="7">
      <formula>$F$2=""</formula>
    </cfRule>
  </conditionalFormatting>
  <conditionalFormatting sqref="A16:F17">
    <cfRule type="expression" dxfId="245" priority="6">
      <formula>$G$11=""</formula>
    </cfRule>
  </conditionalFormatting>
  <conditionalFormatting sqref="E59:F59">
    <cfRule type="expression" dxfId="244" priority="31">
      <formula>$E$59=""</formula>
    </cfRule>
  </conditionalFormatting>
  <conditionalFormatting sqref="C60:F61">
    <cfRule type="expression" dxfId="243" priority="32">
      <formula>$G$60=""</formula>
    </cfRule>
    <cfRule type="expression" dxfId="242" priority="33">
      <formula>$C$60=""</formula>
    </cfRule>
  </conditionalFormatting>
  <conditionalFormatting sqref="E30">
    <cfRule type="expression" dxfId="241" priority="5">
      <formula>$E$30=0</formula>
    </cfRule>
  </conditionalFormatting>
  <conditionalFormatting sqref="B36">
    <cfRule type="expression" dxfId="240" priority="4">
      <formula>$B$36=""</formula>
    </cfRule>
  </conditionalFormatting>
  <conditionalFormatting sqref="C33">
    <cfRule type="expression" dxfId="239" priority="2">
      <formula>$G$42&lt;1</formula>
    </cfRule>
    <cfRule type="expression" dxfId="238" priority="3">
      <formula>$F$44=""</formula>
    </cfRule>
  </conditionalFormatting>
  <conditionalFormatting sqref="B30">
    <cfRule type="expression" dxfId="237" priority="1">
      <formula>$B$30=""</formula>
    </cfRule>
  </conditionalFormatting>
  <dataValidations count="7">
    <dataValidation type="time" imeMode="disabled" operator="greaterThanOrEqual" allowBlank="1" showInputMessage="1" showErrorMessage="1" prompt="半角で「15:00」のようにご記入下さい。" sqref="C30" xr:uid="{1BF90742-3040-4FD8-8CE6-912617BB6358}">
      <formula1>0</formula1>
    </dataValidation>
    <dataValidation type="time" imeMode="disabled" operator="greaterThanOrEqual" allowBlank="1" showInputMessage="1" showErrorMessage="1" prompt="半角で「15:00」のようにご記入下さい。" sqref="D30" xr:uid="{0C28E55F-0D43-4D4C-8E26-851995E4BEAD}">
      <formula1>$C$30</formula1>
    </dataValidation>
    <dataValidation type="whole" imeMode="disabled" operator="greaterThanOrEqual" allowBlank="1" showInputMessage="1" showErrorMessage="1" prompt="半角で数字をご記入下さい。" sqref="E40" xr:uid="{AD3710A4-9049-46ED-B7B8-C9FD9016AD0E}">
      <formula1>0</formula1>
    </dataValidation>
    <dataValidation type="date" imeMode="disabled" operator="greaterThanOrEqual" allowBlank="1" showInputMessage="1" showErrorMessage="1" prompt="半角で「7/10」のようにご記入下さい。" sqref="F2" xr:uid="{865042C6-B583-4536-8559-C7932F32C3EB}">
      <formula1>42531</formula1>
    </dataValidation>
    <dataValidation allowBlank="1" showInputMessage="1" showErrorMessage="1" prompt="その他を選択した場合具体的にご記入下さい。" sqref="C60:F61" xr:uid="{6BBF4536-3627-4069-A08B-A61E2BA8785C}"/>
    <dataValidation imeMode="disabled" allowBlank="1" showInputMessage="1" showErrorMessage="1" prompt="休憩があった場合のみ記入下さい。休憩時間は（分）で記入下さい。" sqref="E30" xr:uid="{C6A5F429-E187-4B15-8FC1-26A9D8CFF8AC}"/>
    <dataValidation type="date" imeMode="disabled" allowBlank="1" showInputMessage="1" showErrorMessage="1" error="2022年3月4日までになります。" prompt="半角で「7/10」のようにご記入下さい。_x000a_" sqref="B30" xr:uid="{47768E7C-3F91-4EBC-BB9E-03AFF36E3567}">
      <formula1>44306</formula1>
      <formula2>44624</formula2>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B8F6-B61D-4C76-9BFF-A4A78820C3B8}">
  <dimension ref="A1:I149"/>
  <sheetViews>
    <sheetView view="pageBreakPreview" topLeftCell="A17" zoomScaleNormal="55" zoomScaleSheetLayoutView="100" workbookViewId="0">
      <selection activeCell="A20" sqref="A20:F20"/>
    </sheetView>
  </sheetViews>
  <sheetFormatPr defaultColWidth="8.90625" defaultRowHeight="13" x14ac:dyDescent="0.2"/>
  <cols>
    <col min="1" max="1" width="14.453125" style="439" customWidth="1"/>
    <col min="2" max="6" width="22.7265625" style="439" customWidth="1"/>
    <col min="7" max="7" width="7.36328125" style="440" hidden="1" customWidth="1"/>
    <col min="8" max="8" width="10.453125" style="439" hidden="1" customWidth="1"/>
    <col min="9" max="9" width="46.7265625" style="439" hidden="1" customWidth="1"/>
    <col min="10" max="16384" width="8.90625" style="439"/>
  </cols>
  <sheetData>
    <row r="1" spans="1:8" s="360" customFormat="1" ht="19.899999999999999" customHeight="1" x14ac:dyDescent="0.2">
      <c r="A1" s="634" t="s">
        <v>1964</v>
      </c>
      <c r="B1" s="635"/>
      <c r="C1" s="635"/>
      <c r="D1" s="635"/>
      <c r="E1" s="635"/>
      <c r="F1" s="636"/>
      <c r="G1" s="359"/>
    </row>
    <row r="2" spans="1:8" s="360" customFormat="1" ht="19.899999999999999" customHeight="1" x14ac:dyDescent="0.2">
      <c r="A2" s="361" t="s">
        <v>1953</v>
      </c>
      <c r="E2" s="362" t="s">
        <v>914</v>
      </c>
      <c r="F2" s="363"/>
      <c r="G2" s="359" t="str">
        <f>IF($F$2="","NG","OK")</f>
        <v>NG</v>
      </c>
      <c r="H2" s="360" t="s">
        <v>914</v>
      </c>
    </row>
    <row r="3" spans="1:8" s="360" customFormat="1" ht="19.899999999999999" customHeight="1" x14ac:dyDescent="0.2">
      <c r="A3" s="364"/>
      <c r="B3" s="365"/>
      <c r="C3" s="365"/>
      <c r="D3" s="365"/>
      <c r="E3" s="362" t="s">
        <v>14</v>
      </c>
      <c r="F3" s="366" t="str">
        <f>IF(報告書第６日目!F3="","",報告書第６日目!F3)</f>
        <v/>
      </c>
      <c r="G3" s="359" t="str">
        <f>IF($F$3="NG","×","")</f>
        <v/>
      </c>
    </row>
    <row r="4" spans="1:8" s="360" customFormat="1" ht="19.899999999999999" customHeight="1" x14ac:dyDescent="0.2">
      <c r="A4" s="637" t="s">
        <v>2988</v>
      </c>
      <c r="B4" s="638"/>
      <c r="C4" s="638"/>
      <c r="D4" s="638"/>
      <c r="E4" s="638"/>
      <c r="F4" s="639"/>
      <c r="G4" s="359"/>
    </row>
    <row r="5" spans="1:8" s="360" customFormat="1" ht="19.899999999999999" customHeight="1" x14ac:dyDescent="0.2">
      <c r="A5" s="367"/>
      <c r="B5" s="368"/>
      <c r="C5" s="368"/>
      <c r="D5" s="368"/>
      <c r="E5" s="368"/>
      <c r="F5" s="369"/>
      <c r="G5" s="359"/>
    </row>
    <row r="6" spans="1:8" s="360" customFormat="1" ht="19.899999999999999" customHeight="1" x14ac:dyDescent="0.2">
      <c r="A6" s="640" t="s">
        <v>1941</v>
      </c>
      <c r="B6" s="641"/>
      <c r="C6" s="641"/>
      <c r="D6" s="641"/>
      <c r="E6" s="641"/>
      <c r="F6" s="642"/>
      <c r="G6" s="359"/>
    </row>
    <row r="7" spans="1:8" s="360" customFormat="1" ht="19.899999999999999" customHeight="1" x14ac:dyDescent="0.2">
      <c r="A7" s="643"/>
      <c r="B7" s="641"/>
      <c r="C7" s="641"/>
      <c r="D7" s="641"/>
      <c r="E7" s="641"/>
      <c r="F7" s="642"/>
      <c r="G7" s="359"/>
    </row>
    <row r="8" spans="1:8" s="360" customFormat="1" ht="19.899999999999999" customHeight="1" x14ac:dyDescent="0.2">
      <c r="A8" s="644" t="s">
        <v>1918</v>
      </c>
      <c r="B8" s="645"/>
      <c r="C8" s="645"/>
      <c r="D8" s="645"/>
      <c r="E8" s="645"/>
      <c r="F8" s="646"/>
      <c r="G8" s="359"/>
    </row>
    <row r="9" spans="1:8" s="360" customFormat="1" ht="19.899999999999999" customHeight="1" x14ac:dyDescent="0.2">
      <c r="A9" s="370" t="s">
        <v>1741</v>
      </c>
      <c r="F9" s="371"/>
      <c r="G9" s="359"/>
    </row>
    <row r="10" spans="1:8" s="360" customFormat="1" ht="19.899999999999999" customHeight="1" thickBot="1" x14ac:dyDescent="0.25">
      <c r="A10" s="370" t="s">
        <v>1898</v>
      </c>
      <c r="F10" s="371"/>
      <c r="G10" s="359" t="str">
        <f>IF((COUNTIF($B$11:$B$14,"")+COUNTIF(F11:F13,"")+COUNTIF($D$13,""))&gt;0,"NG","OK")</f>
        <v>NG</v>
      </c>
      <c r="H10" s="360" t="s">
        <v>1923</v>
      </c>
    </row>
    <row r="11" spans="1:8" s="360" customFormat="1" ht="19.899999999999999" customHeight="1" thickBot="1" x14ac:dyDescent="0.25">
      <c r="A11" s="372" t="s">
        <v>10</v>
      </c>
      <c r="B11" s="631" t="str">
        <f>IF('応募依頼 (オンラインのみ)'!$B$15="","",'応募依頼 (オンラインのみ)'!$B$15)</f>
        <v/>
      </c>
      <c r="C11" s="632"/>
      <c r="D11" s="633"/>
      <c r="E11" s="373" t="s">
        <v>2829</v>
      </c>
      <c r="F11" s="374" t="str">
        <f>IF('応募依頼 (オンラインのみ)'!$F$15="","",'応募依頼 (オンラインのみ)'!$F$15)</f>
        <v/>
      </c>
      <c r="G11" s="375" t="e">
        <f>+#REF!</f>
        <v>#REF!</v>
      </c>
    </row>
    <row r="12" spans="1:8" s="360" customFormat="1" ht="19.899999999999999" customHeight="1" x14ac:dyDescent="0.2">
      <c r="A12" s="372" t="s">
        <v>1806</v>
      </c>
      <c r="B12" s="631" t="str">
        <f>IF('応募依頼 (オンラインのみ)'!$B$16="","",'応募依頼 (オンラインのみ)'!$B$16)</f>
        <v/>
      </c>
      <c r="C12" s="632"/>
      <c r="D12" s="633"/>
      <c r="E12" s="373" t="s">
        <v>2830</v>
      </c>
      <c r="F12" s="376" t="str">
        <f>IF('応募依頼 (オンラインのみ)'!$F$16="","",'応募依頼 (オンラインのみ)'!$F$16)</f>
        <v/>
      </c>
      <c r="G12" s="359"/>
    </row>
    <row r="13" spans="1:8" s="360" customFormat="1" ht="19.899999999999999" customHeight="1" x14ac:dyDescent="0.2">
      <c r="A13" s="372" t="s">
        <v>1910</v>
      </c>
      <c r="B13" s="377" t="str">
        <f>IF('応募依頼 (オンラインのみ)'!$B$17="","",'応募依頼 (オンラインのみ)'!$B$17)</f>
        <v/>
      </c>
      <c r="C13" s="378" t="s">
        <v>2831</v>
      </c>
      <c r="D13" s="379" t="str">
        <f>IF('応募依頼 (オンラインのみ)'!$D$17="","",'応募依頼 (オンラインのみ)'!$D$17)</f>
        <v/>
      </c>
      <c r="E13" s="380" t="s">
        <v>2832</v>
      </c>
      <c r="F13" s="374" t="str">
        <f>IF('応募依頼 (オンラインのみ)'!$F$17="","",'応募依頼 (オンラインのみ)'!$F$17)</f>
        <v/>
      </c>
      <c r="G13" s="359"/>
    </row>
    <row r="14" spans="1:8" s="360" customFormat="1" ht="19.899999999999999" customHeight="1" x14ac:dyDescent="0.2">
      <c r="A14" s="378" t="s">
        <v>903</v>
      </c>
      <c r="B14" s="632" t="str">
        <f>IF('応募依頼 (オンラインのみ)'!$C$12="","",'応募依頼 (オンラインのみ)'!$C$12&amp;"　"&amp;'応募依頼 (オンラインのみ)'!$C$14&amp;'応募依頼 (オンラインのみ)'!$D$14&amp;'応募依頼 (オンラインのみ)'!$E$14)</f>
        <v/>
      </c>
      <c r="C14" s="632"/>
      <c r="D14" s="632"/>
      <c r="E14" s="632"/>
      <c r="F14" s="633"/>
      <c r="G14" s="359"/>
    </row>
    <row r="15" spans="1:8" s="360" customFormat="1" ht="19.899999999999999" customHeight="1" x14ac:dyDescent="0.2">
      <c r="A15" s="370" t="s">
        <v>1904</v>
      </c>
      <c r="F15" s="371"/>
      <c r="G15" s="359"/>
    </row>
    <row r="16" spans="1:8" s="360" customFormat="1" ht="19.899999999999999" customHeight="1" x14ac:dyDescent="0.2">
      <c r="A16" s="372" t="s">
        <v>10</v>
      </c>
      <c r="B16" s="381" t="str">
        <f>IF('応募依頼 (オンラインのみ)'!$B$19="","",'応募依頼 (オンラインのみ)'!$B$19)</f>
        <v/>
      </c>
      <c r="C16" s="378" t="s">
        <v>2833</v>
      </c>
      <c r="D16" s="382" t="str">
        <f>IF('応募依頼 (オンラインのみ)'!$D$19="","",'応募依頼 (オンラインのみ)'!$D$19)</f>
        <v/>
      </c>
      <c r="E16" s="383"/>
      <c r="F16" s="384"/>
      <c r="G16" s="359"/>
    </row>
    <row r="17" spans="1:8" s="360" customFormat="1" ht="19.899999999999999" customHeight="1" x14ac:dyDescent="0.2">
      <c r="A17" s="372" t="s">
        <v>1567</v>
      </c>
      <c r="B17" s="381" t="str">
        <f>IF('応募依頼 (オンラインのみ)'!$B$20="","",'応募依頼 (オンラインのみ)'!$B$20)</f>
        <v/>
      </c>
      <c r="C17" s="378" t="s">
        <v>2830</v>
      </c>
      <c r="D17" s="385" t="str">
        <f>IF('応募依頼 (オンラインのみ)'!$D$20="","",'応募依頼 (オンラインのみ)'!$D$20)</f>
        <v/>
      </c>
      <c r="E17" s="378" t="s">
        <v>2832</v>
      </c>
      <c r="F17" s="386" t="str">
        <f>IF('応募依頼 (オンラインのみ)'!$F$20="","",'応募依頼 (オンラインのみ)'!$F$20)</f>
        <v/>
      </c>
      <c r="G17" s="359"/>
    </row>
    <row r="18" spans="1:8" s="360" customFormat="1" ht="19.899999999999999" customHeight="1" x14ac:dyDescent="0.2">
      <c r="A18" s="370"/>
      <c r="B18" s="387"/>
      <c r="C18" s="387"/>
      <c r="D18" s="387"/>
      <c r="E18" s="387"/>
      <c r="F18" s="388"/>
      <c r="G18" s="359"/>
    </row>
    <row r="19" spans="1:8" s="360" customFormat="1" ht="19.899999999999999" customHeight="1" x14ac:dyDescent="0.2">
      <c r="A19" s="370" t="s">
        <v>1672</v>
      </c>
      <c r="B19" s="387"/>
      <c r="C19" s="387"/>
      <c r="D19" s="387"/>
      <c r="E19" s="387"/>
      <c r="F19" s="388"/>
      <c r="G19" s="359" t="str">
        <f>IF(COUNTIF($B$21:$B$22,"")&gt;0,"NG","OK")</f>
        <v>NG</v>
      </c>
      <c r="H19" s="389">
        <v>2</v>
      </c>
    </row>
    <row r="20" spans="1:8" s="360" customFormat="1" ht="19.899999999999999" customHeight="1" x14ac:dyDescent="0.2">
      <c r="A20" s="647" t="s">
        <v>1966</v>
      </c>
      <c r="B20" s="647"/>
      <c r="C20" s="647"/>
      <c r="D20" s="647"/>
      <c r="E20" s="647"/>
      <c r="F20" s="648"/>
      <c r="G20" s="359"/>
    </row>
    <row r="21" spans="1:8" s="360" customFormat="1" ht="19.899999999999999" customHeight="1" x14ac:dyDescent="0.2">
      <c r="A21" s="378" t="s">
        <v>1916</v>
      </c>
      <c r="B21" s="649"/>
      <c r="C21" s="650"/>
      <c r="D21" s="387"/>
      <c r="E21" s="387"/>
      <c r="F21" s="388"/>
      <c r="G21" s="359"/>
    </row>
    <row r="22" spans="1:8" s="360" customFormat="1" ht="19.899999999999999" customHeight="1" x14ac:dyDescent="0.2">
      <c r="A22" s="390" t="s">
        <v>1766</v>
      </c>
      <c r="B22" s="649"/>
      <c r="C22" s="650"/>
      <c r="D22" s="391"/>
      <c r="E22" s="391"/>
      <c r="F22" s="392"/>
      <c r="G22" s="359"/>
    </row>
    <row r="23" spans="1:8" s="360" customFormat="1" ht="19.899999999999999" customHeight="1" x14ac:dyDescent="0.2">
      <c r="A23" s="651" t="s">
        <v>1995</v>
      </c>
      <c r="B23" s="652"/>
      <c r="C23" s="653"/>
      <c r="D23" s="653"/>
      <c r="E23" s="653"/>
      <c r="F23" s="654"/>
      <c r="G23" s="359"/>
    </row>
    <row r="24" spans="1:8" s="360" customFormat="1" ht="58.9" customHeight="1" x14ac:dyDescent="0.2">
      <c r="A24" s="443"/>
      <c r="B24" s="655"/>
      <c r="C24" s="656"/>
      <c r="D24" s="656"/>
      <c r="E24" s="656"/>
      <c r="F24" s="657"/>
      <c r="G24" s="359"/>
    </row>
    <row r="25" spans="1:8" s="360" customFormat="1" ht="19.899999999999999" customHeight="1" x14ac:dyDescent="0.2">
      <c r="A25" s="651" t="s">
        <v>1921</v>
      </c>
      <c r="B25" s="652"/>
      <c r="C25" s="653"/>
      <c r="D25" s="653"/>
      <c r="E25" s="653"/>
      <c r="F25" s="654"/>
      <c r="G25" s="359"/>
    </row>
    <row r="26" spans="1:8" s="360" customFormat="1" ht="19.899999999999999" customHeight="1" x14ac:dyDescent="0.2">
      <c r="A26" s="443"/>
      <c r="B26" s="655"/>
      <c r="C26" s="656"/>
      <c r="D26" s="656"/>
      <c r="E26" s="656"/>
      <c r="F26" s="657"/>
      <c r="G26" s="359"/>
    </row>
    <row r="27" spans="1:8" s="360" customFormat="1" ht="19.899999999999999" customHeight="1" x14ac:dyDescent="0.2">
      <c r="A27" s="370"/>
      <c r="F27" s="371"/>
      <c r="G27" s="359"/>
    </row>
    <row r="28" spans="1:8" s="360" customFormat="1" ht="19.899999999999999" customHeight="1" x14ac:dyDescent="0.2">
      <c r="A28" s="370" t="s">
        <v>1885</v>
      </c>
      <c r="C28" s="393"/>
      <c r="D28" s="393"/>
      <c r="E28" s="393"/>
      <c r="F28" s="393"/>
      <c r="G28" s="359"/>
    </row>
    <row r="29" spans="1:8" s="360" customFormat="1" ht="19.899999999999999" customHeight="1" x14ac:dyDescent="0.2">
      <c r="A29" s="370"/>
      <c r="B29" s="394" t="s">
        <v>23</v>
      </c>
      <c r="C29" s="394" t="s">
        <v>100</v>
      </c>
      <c r="D29" s="394" t="s">
        <v>931</v>
      </c>
      <c r="E29" s="394" t="s">
        <v>1462</v>
      </c>
      <c r="F29" s="394" t="s">
        <v>1959</v>
      </c>
      <c r="G29" s="359"/>
    </row>
    <row r="30" spans="1:8" s="360" customFormat="1" ht="19.899999999999999" customHeight="1" x14ac:dyDescent="0.2">
      <c r="A30" s="395" t="s">
        <v>1879</v>
      </c>
      <c r="B30" s="396"/>
      <c r="C30" s="397"/>
      <c r="D30" s="398"/>
      <c r="E30" s="399">
        <v>0</v>
      </c>
      <c r="F30" s="400" t="str">
        <f>IF(OR($C$30="",$D$30=""),"",1440*($D$30-$C$30)-$E$30)</f>
        <v/>
      </c>
      <c r="G30" s="359" t="str">
        <f>IF(COUNTIF($B$30:$D$30,"")&gt;0,"NG","OK")</f>
        <v>NG</v>
      </c>
      <c r="H30" s="360" t="s">
        <v>1915</v>
      </c>
    </row>
    <row r="31" spans="1:8" s="360" customFormat="1" ht="19.899999999999999" hidden="1" customHeight="1" x14ac:dyDescent="0.2">
      <c r="A31" s="395" t="s">
        <v>1811</v>
      </c>
      <c r="B31" s="378" t="s">
        <v>1911</v>
      </c>
      <c r="C31" s="668" t="e">
        <f>IF(#REF!="","",#REF!)</f>
        <v>#REF!</v>
      </c>
      <c r="D31" s="669"/>
      <c r="E31" s="378" t="s">
        <v>1912</v>
      </c>
      <c r="F31" s="401" t="e">
        <f>IF(#REF!="","",#REF!)</f>
        <v>#REF!</v>
      </c>
      <c r="G31" s="359" t="str">
        <f>IF((COUNTIF($C$31:$C$33,"")+COUNTIF($F$31,""))&gt;0,"NG","OK")</f>
        <v>NG</v>
      </c>
      <c r="H31" s="360" t="s">
        <v>1811</v>
      </c>
    </row>
    <row r="32" spans="1:8" s="360" customFormat="1" ht="19.899999999999999" hidden="1" customHeight="1" x14ac:dyDescent="0.2">
      <c r="A32" s="402" t="s">
        <v>1232</v>
      </c>
      <c r="B32" s="378" t="s">
        <v>1310</v>
      </c>
      <c r="C32" s="668" t="e">
        <f>IF(#REF!="","",#REF!)</f>
        <v>#REF!</v>
      </c>
      <c r="D32" s="669"/>
      <c r="E32" s="378" t="s">
        <v>1913</v>
      </c>
      <c r="F32" s="403" t="e">
        <f>IF(#REF!="","",#REF!)</f>
        <v>#REF!</v>
      </c>
      <c r="G32" s="359"/>
    </row>
    <row r="33" spans="1:8" s="360" customFormat="1" ht="19.899999999999999" customHeight="1" x14ac:dyDescent="0.2">
      <c r="A33" s="404"/>
      <c r="B33" s="378" t="s">
        <v>1903</v>
      </c>
      <c r="C33" s="405" t="str">
        <f>IF('応募依頼 (オンラインのみ)'!C51="","",'応募依頼 (オンラインのみ)'!C51)</f>
        <v/>
      </c>
      <c r="F33" s="371"/>
      <c r="G33" s="359"/>
    </row>
    <row r="34" spans="1:8" s="360" customFormat="1" ht="19.899999999999999" customHeight="1" x14ac:dyDescent="0.2">
      <c r="A34" s="370"/>
      <c r="C34" s="406"/>
      <c r="F34" s="371"/>
      <c r="G34" s="359"/>
    </row>
    <row r="35" spans="1:8" s="360" customFormat="1" ht="19.899999999999999" customHeight="1" x14ac:dyDescent="0.2">
      <c r="A35" s="407" t="s">
        <v>1971</v>
      </c>
      <c r="B35" s="408"/>
      <c r="C35" s="408"/>
      <c r="D35" s="387"/>
      <c r="E35" s="387"/>
      <c r="F35" s="388"/>
      <c r="G35" s="359" t="str">
        <f>IF($B$36="","NG","OK")</f>
        <v>NG</v>
      </c>
      <c r="H35" s="389" t="s">
        <v>1146</v>
      </c>
    </row>
    <row r="36" spans="1:8" s="360" customFormat="1" ht="19.899999999999999" customHeight="1" x14ac:dyDescent="0.2">
      <c r="A36" s="409" t="s">
        <v>1456</v>
      </c>
      <c r="B36" s="670"/>
      <c r="C36" s="671"/>
      <c r="D36" s="387"/>
      <c r="E36" s="387"/>
      <c r="F36" s="388"/>
      <c r="G36" s="359"/>
    </row>
    <row r="37" spans="1:8" s="360" customFormat="1" ht="19.899999999999999" customHeight="1" x14ac:dyDescent="0.2">
      <c r="A37" s="370"/>
      <c r="C37" s="406"/>
      <c r="F37" s="410"/>
      <c r="G37" s="359"/>
    </row>
    <row r="38" spans="1:8" s="360" customFormat="1" ht="19.899999999999999" customHeight="1" x14ac:dyDescent="0.2">
      <c r="A38" s="370" t="s">
        <v>2015</v>
      </c>
      <c r="C38" s="406"/>
      <c r="F38" s="371"/>
      <c r="G38" s="359"/>
    </row>
    <row r="39" spans="1:8" s="360" customFormat="1" ht="19.899999999999999" customHeight="1" x14ac:dyDescent="0.2">
      <c r="A39" s="411" t="s">
        <v>1969</v>
      </c>
      <c r="B39" s="412"/>
      <c r="C39" s="413" t="s">
        <v>1944</v>
      </c>
      <c r="D39" s="414"/>
      <c r="E39" s="672" t="s">
        <v>1942</v>
      </c>
      <c r="F39" s="673"/>
      <c r="G39" s="359" t="str">
        <f>IF(OR($C$40="",$E$40=""),"NG","OK")</f>
        <v>NG</v>
      </c>
      <c r="H39" s="360" t="s">
        <v>706</v>
      </c>
    </row>
    <row r="40" spans="1:8" s="360" customFormat="1" ht="19.899999999999999" customHeight="1" x14ac:dyDescent="0.2">
      <c r="A40" s="415"/>
      <c r="B40" s="416"/>
      <c r="C40" s="649"/>
      <c r="D40" s="650"/>
      <c r="E40" s="417"/>
      <c r="F40" s="418" t="s">
        <v>1943</v>
      </c>
      <c r="G40" s="359"/>
    </row>
    <row r="41" spans="1:8" s="360" customFormat="1" ht="19.899999999999999" customHeight="1" x14ac:dyDescent="0.2">
      <c r="A41" s="419" t="s">
        <v>1970</v>
      </c>
      <c r="B41" s="420"/>
      <c r="C41" s="421"/>
      <c r="D41" s="422"/>
      <c r="E41" s="422"/>
      <c r="F41" s="423"/>
      <c r="G41" s="359" t="str">
        <f>IF(OR($C$42="",$C$46="",$C$50="",$C$54=""),"NG","OK")</f>
        <v>NG</v>
      </c>
      <c r="H41" s="360" t="s">
        <v>1799</v>
      </c>
    </row>
    <row r="42" spans="1:8" s="360" customFormat="1" ht="18.649999999999999" customHeight="1" x14ac:dyDescent="0.2">
      <c r="A42" s="419" t="s">
        <v>1919</v>
      </c>
      <c r="B42" s="412"/>
      <c r="C42" s="674"/>
      <c r="D42" s="675"/>
      <c r="E42" s="675"/>
      <c r="F42" s="676"/>
      <c r="G42" s="359"/>
    </row>
    <row r="43" spans="1:8" s="360" customFormat="1" ht="18.649999999999999" customHeight="1" x14ac:dyDescent="0.2">
      <c r="A43" s="424" t="s">
        <v>1091</v>
      </c>
      <c r="B43" s="425"/>
      <c r="C43" s="677"/>
      <c r="D43" s="678"/>
      <c r="E43" s="678"/>
      <c r="F43" s="679"/>
      <c r="G43" s="359"/>
    </row>
    <row r="44" spans="1:8" s="360" customFormat="1" ht="19.899999999999999" customHeight="1" x14ac:dyDescent="0.2">
      <c r="A44" s="424"/>
      <c r="B44" s="425"/>
      <c r="C44" s="677"/>
      <c r="D44" s="678"/>
      <c r="E44" s="678"/>
      <c r="F44" s="679"/>
      <c r="G44" s="359"/>
    </row>
    <row r="45" spans="1:8" s="360" customFormat="1" ht="19.899999999999999" customHeight="1" x14ac:dyDescent="0.2">
      <c r="A45" s="426"/>
      <c r="B45" s="416"/>
      <c r="C45" s="680"/>
      <c r="D45" s="681"/>
      <c r="E45" s="681"/>
      <c r="F45" s="682"/>
      <c r="G45" s="359"/>
    </row>
    <row r="46" spans="1:8" s="360" customFormat="1" ht="19.899999999999999" customHeight="1" x14ac:dyDescent="0.2">
      <c r="A46" s="419" t="s">
        <v>2001</v>
      </c>
      <c r="B46" s="412"/>
      <c r="C46" s="674"/>
      <c r="D46" s="675"/>
      <c r="E46" s="675"/>
      <c r="F46" s="676"/>
      <c r="G46" s="359"/>
    </row>
    <row r="47" spans="1:8" s="360" customFormat="1" ht="19.899999999999999" customHeight="1" x14ac:dyDescent="0.2">
      <c r="A47" s="424" t="s">
        <v>1091</v>
      </c>
      <c r="B47" s="425"/>
      <c r="C47" s="677"/>
      <c r="D47" s="678"/>
      <c r="E47" s="678"/>
      <c r="F47" s="679"/>
      <c r="G47" s="359"/>
    </row>
    <row r="48" spans="1:8" s="360" customFormat="1" ht="19.899999999999999" customHeight="1" x14ac:dyDescent="0.2">
      <c r="A48" s="424"/>
      <c r="B48" s="425"/>
      <c r="C48" s="677"/>
      <c r="D48" s="678"/>
      <c r="E48" s="678"/>
      <c r="F48" s="679"/>
      <c r="G48" s="359"/>
    </row>
    <row r="49" spans="1:8" s="360" customFormat="1" ht="19.899999999999999" customHeight="1" x14ac:dyDescent="0.2">
      <c r="A49" s="426"/>
      <c r="B49" s="416"/>
      <c r="C49" s="680"/>
      <c r="D49" s="681"/>
      <c r="E49" s="681"/>
      <c r="F49" s="682"/>
      <c r="G49" s="359"/>
    </row>
    <row r="50" spans="1:8" s="360" customFormat="1" ht="19.899999999999999" customHeight="1" x14ac:dyDescent="0.2">
      <c r="A50" s="419" t="s">
        <v>2006</v>
      </c>
      <c r="B50" s="412"/>
      <c r="C50" s="674"/>
      <c r="D50" s="675"/>
      <c r="E50" s="675"/>
      <c r="F50" s="676"/>
      <c r="G50" s="359"/>
    </row>
    <row r="51" spans="1:8" s="360" customFormat="1" ht="19.899999999999999" customHeight="1" x14ac:dyDescent="0.2">
      <c r="A51" s="424" t="s">
        <v>1091</v>
      </c>
      <c r="B51" s="425"/>
      <c r="C51" s="677"/>
      <c r="D51" s="678"/>
      <c r="E51" s="678"/>
      <c r="F51" s="679"/>
      <c r="G51" s="359"/>
    </row>
    <row r="52" spans="1:8" s="360" customFormat="1" ht="19.899999999999999" customHeight="1" x14ac:dyDescent="0.2">
      <c r="A52" s="424"/>
      <c r="B52" s="425"/>
      <c r="C52" s="677"/>
      <c r="D52" s="678"/>
      <c r="E52" s="678"/>
      <c r="F52" s="679"/>
      <c r="G52" s="359"/>
    </row>
    <row r="53" spans="1:8" s="360" customFormat="1" ht="19.899999999999999" customHeight="1" x14ac:dyDescent="0.2">
      <c r="A53" s="426"/>
      <c r="B53" s="416"/>
      <c r="C53" s="680"/>
      <c r="D53" s="681"/>
      <c r="E53" s="681"/>
      <c r="F53" s="682"/>
      <c r="G53" s="359"/>
    </row>
    <row r="54" spans="1:8" s="360" customFormat="1" ht="19.899999999999999" customHeight="1" x14ac:dyDescent="0.2">
      <c r="A54" s="411" t="s">
        <v>2005</v>
      </c>
      <c r="B54" s="412"/>
      <c r="C54" s="674"/>
      <c r="D54" s="675"/>
      <c r="E54" s="675"/>
      <c r="F54" s="683"/>
      <c r="G54" s="359"/>
    </row>
    <row r="55" spans="1:8" s="360" customFormat="1" ht="19.899999999999999" customHeight="1" x14ac:dyDescent="0.2">
      <c r="A55" s="427" t="s">
        <v>2009</v>
      </c>
      <c r="B55" s="425"/>
      <c r="C55" s="677"/>
      <c r="D55" s="678"/>
      <c r="E55" s="678"/>
      <c r="F55" s="684"/>
      <c r="G55" s="359"/>
    </row>
    <row r="56" spans="1:8" s="360" customFormat="1" ht="19.899999999999999" customHeight="1" x14ac:dyDescent="0.2">
      <c r="A56" s="427"/>
      <c r="B56" s="425"/>
      <c r="C56" s="677"/>
      <c r="D56" s="678"/>
      <c r="E56" s="678"/>
      <c r="F56" s="684"/>
      <c r="G56" s="359"/>
    </row>
    <row r="57" spans="1:8" s="360" customFormat="1" ht="19.899999999999999" customHeight="1" x14ac:dyDescent="0.2">
      <c r="A57" s="427"/>
      <c r="B57" s="425"/>
      <c r="C57" s="677"/>
      <c r="D57" s="678"/>
      <c r="E57" s="678"/>
      <c r="F57" s="684"/>
      <c r="G57" s="359"/>
    </row>
    <row r="58" spans="1:8" s="360" customFormat="1" ht="19.899999999999999" customHeight="1" x14ac:dyDescent="0.2">
      <c r="A58" s="415"/>
      <c r="B58" s="416"/>
      <c r="C58" s="680"/>
      <c r="D58" s="681"/>
      <c r="E58" s="681"/>
      <c r="F58" s="685"/>
      <c r="G58" s="359"/>
    </row>
    <row r="59" spans="1:8" s="360" customFormat="1" ht="19.899999999999999" customHeight="1" thickBot="1" x14ac:dyDescent="0.25">
      <c r="A59" s="419" t="s">
        <v>2012</v>
      </c>
      <c r="B59" s="412"/>
      <c r="C59" s="658" t="s">
        <v>598</v>
      </c>
      <c r="D59" s="659"/>
      <c r="E59" s="660"/>
      <c r="F59" s="661"/>
      <c r="G59" s="359" t="str">
        <f>IF(OR($E$59="",AND(NOT($G$60=""),$C$60="")),"NG","OK")</f>
        <v>NG</v>
      </c>
      <c r="H59" s="360" t="s">
        <v>2058</v>
      </c>
    </row>
    <row r="60" spans="1:8" s="360" customFormat="1" ht="19.899999999999999" customHeight="1" thickBot="1" x14ac:dyDescent="0.25">
      <c r="A60" s="424"/>
      <c r="B60" s="425"/>
      <c r="C60" s="690"/>
      <c r="D60" s="691"/>
      <c r="E60" s="691"/>
      <c r="F60" s="691"/>
      <c r="G60" s="428" t="str">
        <f>IF(E59="⑦その他","他","")</f>
        <v/>
      </c>
    </row>
    <row r="61" spans="1:8" s="360" customFormat="1" ht="19.899999999999999" customHeight="1" x14ac:dyDescent="0.2">
      <c r="A61" s="426"/>
      <c r="B61" s="416"/>
      <c r="C61" s="688"/>
      <c r="D61" s="689"/>
      <c r="E61" s="689"/>
      <c r="F61" s="692"/>
      <c r="G61" s="359"/>
    </row>
    <row r="62" spans="1:8" s="360" customFormat="1" ht="19.899999999999999" customHeight="1" x14ac:dyDescent="0.2">
      <c r="A62" s="411" t="s">
        <v>2007</v>
      </c>
      <c r="B62" s="412"/>
      <c r="C62" s="677"/>
      <c r="D62" s="678"/>
      <c r="E62" s="678"/>
      <c r="F62" s="679"/>
      <c r="G62" s="359"/>
    </row>
    <row r="63" spans="1:8" s="360" customFormat="1" ht="19.899999999999999" customHeight="1" x14ac:dyDescent="0.2">
      <c r="A63" s="427" t="s">
        <v>2008</v>
      </c>
      <c r="B63" s="425"/>
      <c r="C63" s="677"/>
      <c r="D63" s="678"/>
      <c r="E63" s="678"/>
      <c r="F63" s="679"/>
      <c r="G63" s="359"/>
    </row>
    <row r="64" spans="1:8" s="360" customFormat="1" ht="19.899999999999999" customHeight="1" x14ac:dyDescent="0.2">
      <c r="A64" s="427" t="s">
        <v>2010</v>
      </c>
      <c r="B64" s="425"/>
      <c r="C64" s="677"/>
      <c r="D64" s="678"/>
      <c r="E64" s="678"/>
      <c r="F64" s="679"/>
      <c r="G64" s="359"/>
    </row>
    <row r="65" spans="1:8" s="360" customFormat="1" ht="19.899999999999999" customHeight="1" x14ac:dyDescent="0.2">
      <c r="A65" s="415"/>
      <c r="B65" s="416"/>
      <c r="C65" s="680"/>
      <c r="D65" s="681"/>
      <c r="E65" s="681"/>
      <c r="F65" s="682"/>
      <c r="G65" s="359"/>
    </row>
    <row r="66" spans="1:8" s="360" customFormat="1" ht="21.75" customHeight="1" x14ac:dyDescent="0.2">
      <c r="A66" s="424" t="s">
        <v>2013</v>
      </c>
      <c r="B66" s="425"/>
      <c r="C66" s="693" t="s">
        <v>1945</v>
      </c>
      <c r="D66" s="694"/>
      <c r="E66" s="694"/>
      <c r="F66" s="695"/>
      <c r="G66" s="359"/>
    </row>
    <row r="67" spans="1:8" s="360" customFormat="1" ht="21.75" customHeight="1" x14ac:dyDescent="0.2">
      <c r="A67" s="424"/>
      <c r="B67" s="425"/>
      <c r="C67" s="696"/>
      <c r="D67" s="697"/>
      <c r="E67" s="697"/>
      <c r="F67" s="698"/>
      <c r="G67" s="359"/>
    </row>
    <row r="68" spans="1:8" s="360" customFormat="1" ht="19.899999999999999" customHeight="1" x14ac:dyDescent="0.2">
      <c r="A68" s="424"/>
      <c r="B68" s="425"/>
      <c r="C68" s="674"/>
      <c r="D68" s="675"/>
      <c r="E68" s="675"/>
      <c r="F68" s="683"/>
      <c r="G68" s="359"/>
    </row>
    <row r="69" spans="1:8" s="360" customFormat="1" ht="19.899999999999999" customHeight="1" x14ac:dyDescent="0.2">
      <c r="A69" s="424"/>
      <c r="B69" s="425"/>
      <c r="C69" s="680"/>
      <c r="D69" s="681"/>
      <c r="E69" s="681"/>
      <c r="F69" s="685"/>
      <c r="G69" s="359"/>
    </row>
    <row r="70" spans="1:8" s="360" customFormat="1" ht="19.899999999999999" customHeight="1" thickBot="1" x14ac:dyDescent="0.25">
      <c r="A70" s="429" t="s">
        <v>2014</v>
      </c>
      <c r="B70" s="414"/>
      <c r="C70" s="658" t="s">
        <v>1946</v>
      </c>
      <c r="D70" s="659"/>
      <c r="E70" s="660"/>
      <c r="F70" s="699"/>
      <c r="G70" s="359" t="str">
        <f>IF(OR($E$70="",AND(NOT($G$71=""),$C$71="")),"NG","OK")</f>
        <v>NG</v>
      </c>
      <c r="H70" s="360" t="s">
        <v>1977</v>
      </c>
    </row>
    <row r="71" spans="1:8" s="360" customFormat="1" ht="19.899999999999999" customHeight="1" thickBot="1" x14ac:dyDescent="0.25">
      <c r="A71" s="419" t="s">
        <v>2002</v>
      </c>
      <c r="B71" s="412"/>
      <c r="C71" s="686"/>
      <c r="D71" s="687"/>
      <c r="E71" s="687"/>
      <c r="F71" s="687"/>
      <c r="G71" s="428" t="str">
        <f>IF($E$70="⑤その他","他","")</f>
        <v/>
      </c>
    </row>
    <row r="72" spans="1:8" s="360" customFormat="1" ht="19.899999999999999" customHeight="1" x14ac:dyDescent="0.2">
      <c r="A72" s="426"/>
      <c r="B72" s="416"/>
      <c r="C72" s="688"/>
      <c r="D72" s="689"/>
      <c r="E72" s="689"/>
      <c r="F72" s="689"/>
      <c r="G72" s="359"/>
    </row>
    <row r="73" spans="1:8" s="360" customFormat="1" ht="19.899999999999999" customHeight="1" x14ac:dyDescent="0.2">
      <c r="A73" s="370"/>
      <c r="C73" s="406"/>
      <c r="F73" s="371"/>
      <c r="G73" s="359"/>
    </row>
    <row r="74" spans="1:8" s="360" customFormat="1" ht="19.899999999999999" customHeight="1" x14ac:dyDescent="0.2">
      <c r="A74" s="370"/>
      <c r="C74" s="406"/>
      <c r="F74" s="371"/>
      <c r="G74" s="359"/>
    </row>
    <row r="75" spans="1:8" s="360" customFormat="1" ht="19.899999999999999" customHeight="1" x14ac:dyDescent="0.2">
      <c r="A75" s="370"/>
      <c r="B75" s="430" t="str">
        <f>IF(COUNTIF($G$1:$G$72,"NG")&gt;0,"未記入のセルが有ります。以下の項目に水色と黄色のセルが残っていないかご確認下さい。","")</f>
        <v>未記入のセルが有ります。以下の項目に水色と黄色のセルが残っていないかご確認下さい。</v>
      </c>
      <c r="C75" s="406"/>
      <c r="F75" s="371"/>
      <c r="G75" s="359"/>
    </row>
    <row r="76" spans="1:8" s="360" customFormat="1" ht="19.899999999999999" customHeight="1" x14ac:dyDescent="0.2">
      <c r="A76" s="370"/>
      <c r="B76" s="430" t="str">
        <f>IF(OR(G59&lt;&gt;"NG",$G$70="NG"),"なお、その他を選択した場合、具体的な記入が必要となりますのでご注意下さい","")</f>
        <v>なお、その他を選択した場合、具体的な記入が必要となりますのでご注意下さい</v>
      </c>
      <c r="C76" s="406"/>
      <c r="F76" s="371"/>
      <c r="G76" s="359"/>
    </row>
    <row r="77" spans="1:8" s="360" customFormat="1" ht="19.899999999999999" customHeight="1" x14ac:dyDescent="0.2">
      <c r="A77" s="370"/>
      <c r="B77" s="430"/>
      <c r="C77" s="406"/>
      <c r="F77" s="371"/>
      <c r="G77" s="359"/>
    </row>
    <row r="78" spans="1:8" s="360" customFormat="1" ht="19.899999999999999" customHeight="1" x14ac:dyDescent="0.2">
      <c r="A78" s="370"/>
      <c r="B78" s="430" t="str">
        <f>IF($G$2="NG",$H$2,"")</f>
        <v>報告日</v>
      </c>
      <c r="C78" s="431" t="str">
        <f>IF($G$10="NG",$H$10,"")</f>
        <v>１－１．</v>
      </c>
      <c r="D78" s="432">
        <f>IF($G$19="NG",$H$19,"")</f>
        <v>2</v>
      </c>
      <c r="E78" s="430" t="str">
        <f>IF($G$30="NG",$H$30,"")</f>
        <v>３－１．</v>
      </c>
      <c r="F78" s="433" t="str">
        <f>IF($G$31="NG",$H$31,"")</f>
        <v>３－２．</v>
      </c>
      <c r="G78" s="359"/>
    </row>
    <row r="79" spans="1:8" s="360" customFormat="1" ht="19.899999999999999" customHeight="1" x14ac:dyDescent="0.2">
      <c r="B79" s="430" t="str">
        <f>IF($G$35="NG",$H$35,"")</f>
        <v>4</v>
      </c>
      <c r="C79" s="430" t="str">
        <f>IF($G$39="NG",$H$39,"")</f>
        <v>５－１．</v>
      </c>
      <c r="D79" s="431" t="str">
        <f>IF($G$41="NG",$H$41,"")</f>
        <v>５－２．</v>
      </c>
      <c r="E79" s="430" t="str">
        <f>IF($G$59="NG",$H$59,"")</f>
        <v>５－２．(成果物）</v>
      </c>
      <c r="F79" s="433" t="str">
        <f>IF($G$70="NG",$H$70,"")</f>
        <v>５－３．</v>
      </c>
      <c r="G79" s="359"/>
    </row>
    <row r="80" spans="1:8" s="360" customFormat="1" ht="19.899999999999999" customHeight="1" x14ac:dyDescent="0.2">
      <c r="A80" s="370"/>
      <c r="C80" s="406"/>
      <c r="F80" s="371"/>
      <c r="G80" s="359"/>
    </row>
    <row r="81" spans="1:7" s="360" customFormat="1" ht="19.899999999999999" customHeight="1" x14ac:dyDescent="0.2">
      <c r="A81" s="370"/>
      <c r="C81" s="406"/>
      <c r="F81" s="371"/>
      <c r="G81" s="359"/>
    </row>
    <row r="82" spans="1:7" s="360" customFormat="1" ht="19.899999999999999" customHeight="1" x14ac:dyDescent="0.2">
      <c r="A82" s="370" t="s">
        <v>2029</v>
      </c>
      <c r="C82" s="406"/>
      <c r="F82" s="371"/>
      <c r="G82" s="359"/>
    </row>
    <row r="83" spans="1:7" s="360" customFormat="1" ht="19.899999999999999" customHeight="1" x14ac:dyDescent="0.2">
      <c r="A83" s="434" t="s">
        <v>1960</v>
      </c>
      <c r="B83" s="422"/>
      <c r="C83" s="421"/>
      <c r="D83" s="422"/>
      <c r="E83" s="422"/>
      <c r="F83" s="414"/>
      <c r="G83" s="359"/>
    </row>
    <row r="84" spans="1:7" s="360" customFormat="1" ht="19.899999999999999" customHeight="1" x14ac:dyDescent="0.2">
      <c r="A84" s="370"/>
      <c r="C84" s="406"/>
      <c r="F84" s="371"/>
      <c r="G84" s="359"/>
    </row>
    <row r="85" spans="1:7" s="360" customFormat="1" ht="19.899999999999999" customHeight="1" x14ac:dyDescent="0.2">
      <c r="A85" s="370"/>
      <c r="C85" s="406"/>
      <c r="F85" s="371"/>
      <c r="G85" s="359"/>
    </row>
    <row r="86" spans="1:7" s="360" customFormat="1" ht="19.899999999999999" customHeight="1" x14ac:dyDescent="0.2">
      <c r="A86" s="370"/>
      <c r="C86" s="406"/>
      <c r="F86" s="371"/>
      <c r="G86" s="359"/>
    </row>
    <row r="87" spans="1:7" s="360" customFormat="1" ht="19.899999999999999" customHeight="1" x14ac:dyDescent="0.2">
      <c r="A87" s="370"/>
      <c r="C87" s="406"/>
      <c r="F87" s="371"/>
      <c r="G87" s="359"/>
    </row>
    <row r="88" spans="1:7" s="360" customFormat="1" ht="19.899999999999999" customHeight="1" x14ac:dyDescent="0.2">
      <c r="A88" s="370"/>
      <c r="C88" s="406"/>
      <c r="F88" s="371"/>
      <c r="G88" s="359"/>
    </row>
    <row r="89" spans="1:7" s="360" customFormat="1" ht="19.899999999999999" customHeight="1" x14ac:dyDescent="0.2">
      <c r="A89" s="370"/>
      <c r="C89" s="406"/>
      <c r="F89" s="371"/>
      <c r="G89" s="359"/>
    </row>
    <row r="90" spans="1:7" s="360" customFormat="1" ht="19.899999999999999" customHeight="1" x14ac:dyDescent="0.2">
      <c r="A90" s="370"/>
      <c r="C90" s="406"/>
      <c r="F90" s="371"/>
      <c r="G90" s="359"/>
    </row>
    <row r="91" spans="1:7" s="360" customFormat="1" ht="19.899999999999999" customHeight="1" x14ac:dyDescent="0.2">
      <c r="A91" s="370"/>
      <c r="C91" s="406"/>
      <c r="F91" s="371"/>
      <c r="G91" s="359"/>
    </row>
    <row r="92" spans="1:7" s="360" customFormat="1" ht="19.899999999999999" customHeight="1" x14ac:dyDescent="0.2">
      <c r="A92" s="370"/>
      <c r="C92" s="406"/>
      <c r="F92" s="371"/>
      <c r="G92" s="359"/>
    </row>
    <row r="93" spans="1:7" s="360" customFormat="1" ht="19.899999999999999" customHeight="1" x14ac:dyDescent="0.2">
      <c r="A93" s="370"/>
      <c r="C93" s="406"/>
      <c r="F93" s="371"/>
      <c r="G93" s="359"/>
    </row>
    <row r="94" spans="1:7" s="360" customFormat="1" ht="19.899999999999999" customHeight="1" x14ac:dyDescent="0.2">
      <c r="A94" s="370"/>
      <c r="C94" s="406"/>
      <c r="F94" s="371"/>
      <c r="G94" s="359"/>
    </row>
    <row r="95" spans="1:7" s="360" customFormat="1" ht="19.899999999999999" customHeight="1" x14ac:dyDescent="0.2">
      <c r="A95" s="370"/>
      <c r="C95" s="406"/>
      <c r="F95" s="371"/>
      <c r="G95" s="359"/>
    </row>
    <row r="96" spans="1:7" s="360" customFormat="1" ht="19.899999999999999" customHeight="1" x14ac:dyDescent="0.2">
      <c r="A96" s="370"/>
      <c r="C96" s="406"/>
      <c r="F96" s="371"/>
      <c r="G96" s="359"/>
    </row>
    <row r="97" spans="1:7" s="360" customFormat="1" ht="19.899999999999999" customHeight="1" x14ac:dyDescent="0.2">
      <c r="A97" s="370"/>
      <c r="C97" s="406"/>
      <c r="F97" s="371"/>
      <c r="G97" s="359"/>
    </row>
    <row r="98" spans="1:7" s="360" customFormat="1" ht="19.899999999999999" customHeight="1" x14ac:dyDescent="0.2">
      <c r="A98" s="370"/>
      <c r="C98" s="406"/>
      <c r="F98" s="371"/>
      <c r="G98" s="359"/>
    </row>
    <row r="99" spans="1:7" s="360" customFormat="1" ht="19.899999999999999" customHeight="1" x14ac:dyDescent="0.2">
      <c r="A99" s="370"/>
      <c r="C99" s="406"/>
      <c r="F99" s="371"/>
      <c r="G99" s="359"/>
    </row>
    <row r="100" spans="1:7" s="360" customFormat="1" ht="19.899999999999999" customHeight="1" x14ac:dyDescent="0.2">
      <c r="A100" s="370"/>
      <c r="C100" s="406"/>
      <c r="F100" s="371"/>
      <c r="G100" s="359"/>
    </row>
    <row r="101" spans="1:7" s="360" customFormat="1" ht="19.899999999999999" customHeight="1" x14ac:dyDescent="0.2">
      <c r="A101" s="370"/>
      <c r="C101" s="406"/>
      <c r="F101" s="371"/>
      <c r="G101" s="359"/>
    </row>
    <row r="102" spans="1:7" s="360" customFormat="1" ht="19.899999999999999" customHeight="1" x14ac:dyDescent="0.2">
      <c r="A102" s="370"/>
      <c r="C102" s="406"/>
      <c r="F102" s="371"/>
      <c r="G102" s="359"/>
    </row>
    <row r="103" spans="1:7" s="360" customFormat="1" ht="19.899999999999999" customHeight="1" x14ac:dyDescent="0.2">
      <c r="A103" s="370"/>
      <c r="C103" s="406"/>
      <c r="F103" s="371"/>
      <c r="G103" s="359"/>
    </row>
    <row r="104" spans="1:7" s="360" customFormat="1" ht="19.899999999999999" customHeight="1" x14ac:dyDescent="0.2">
      <c r="A104" s="370"/>
      <c r="C104" s="406"/>
      <c r="F104" s="371"/>
      <c r="G104" s="359"/>
    </row>
    <row r="105" spans="1:7" s="360" customFormat="1" ht="19.899999999999999" customHeight="1" x14ac:dyDescent="0.2">
      <c r="A105" s="370"/>
      <c r="C105" s="406"/>
      <c r="F105" s="371"/>
      <c r="G105" s="359"/>
    </row>
    <row r="106" spans="1:7" s="360" customFormat="1" ht="19.899999999999999" customHeight="1" x14ac:dyDescent="0.2">
      <c r="A106" s="370"/>
      <c r="C106" s="406"/>
      <c r="F106" s="371"/>
      <c r="G106" s="359"/>
    </row>
    <row r="107" spans="1:7" s="360" customFormat="1" ht="19.899999999999999" customHeight="1" x14ac:dyDescent="0.2">
      <c r="A107" s="370"/>
      <c r="C107" s="406"/>
      <c r="F107" s="371"/>
      <c r="G107" s="359"/>
    </row>
    <row r="108" spans="1:7" s="360" customFormat="1" ht="19.899999999999999" customHeight="1" x14ac:dyDescent="0.2">
      <c r="A108" s="370"/>
      <c r="C108" s="406"/>
      <c r="F108" s="371"/>
      <c r="G108" s="359"/>
    </row>
    <row r="109" spans="1:7" s="360" customFormat="1" ht="19.899999999999999" customHeight="1" x14ac:dyDescent="0.2">
      <c r="A109" s="370"/>
      <c r="C109" s="406"/>
      <c r="F109" s="371"/>
      <c r="G109" s="359"/>
    </row>
    <row r="110" spans="1:7" s="360" customFormat="1" ht="19.899999999999999" customHeight="1" x14ac:dyDescent="0.2">
      <c r="A110" s="370"/>
      <c r="C110" s="406"/>
      <c r="F110" s="371"/>
      <c r="G110" s="359"/>
    </row>
    <row r="111" spans="1:7" s="360" customFormat="1" ht="19.899999999999999" customHeight="1" x14ac:dyDescent="0.2">
      <c r="A111" s="370"/>
      <c r="C111" s="406"/>
      <c r="F111" s="371"/>
      <c r="G111" s="359"/>
    </row>
    <row r="112" spans="1:7" s="360" customFormat="1" ht="19.899999999999999" customHeight="1" x14ac:dyDescent="0.2">
      <c r="A112" s="370"/>
      <c r="C112" s="406"/>
      <c r="F112" s="371"/>
      <c r="G112" s="359"/>
    </row>
    <row r="113" spans="1:7" s="360" customFormat="1" ht="19.899999999999999" customHeight="1" x14ac:dyDescent="0.2">
      <c r="A113" s="370"/>
      <c r="C113" s="406"/>
      <c r="F113" s="371"/>
      <c r="G113" s="359"/>
    </row>
    <row r="114" spans="1:7" s="360" customFormat="1" ht="19.899999999999999" customHeight="1" x14ac:dyDescent="0.2">
      <c r="A114" s="370"/>
      <c r="C114" s="406"/>
      <c r="F114" s="371"/>
      <c r="G114" s="359"/>
    </row>
    <row r="115" spans="1:7" s="360" customFormat="1" ht="19.899999999999999" customHeight="1" x14ac:dyDescent="0.2">
      <c r="A115" s="370"/>
      <c r="C115" s="406"/>
      <c r="F115" s="371"/>
      <c r="G115" s="359"/>
    </row>
    <row r="116" spans="1:7" s="360" customFormat="1" ht="19.899999999999999" customHeight="1" x14ac:dyDescent="0.2">
      <c r="A116" s="370"/>
      <c r="C116" s="406"/>
      <c r="F116" s="371"/>
      <c r="G116" s="359"/>
    </row>
    <row r="117" spans="1:7" s="360" customFormat="1" ht="19.899999999999999" customHeight="1" x14ac:dyDescent="0.2">
      <c r="A117" s="370"/>
      <c r="C117" s="406"/>
      <c r="F117" s="371"/>
      <c r="G117" s="359"/>
    </row>
    <row r="118" spans="1:7" s="360" customFormat="1" ht="19.899999999999999" customHeight="1" x14ac:dyDescent="0.2">
      <c r="A118" s="370"/>
      <c r="C118" s="406"/>
      <c r="F118" s="371"/>
      <c r="G118" s="359"/>
    </row>
    <row r="119" spans="1:7" s="360" customFormat="1" ht="19.899999999999999" customHeight="1" x14ac:dyDescent="0.2">
      <c r="A119" s="370"/>
      <c r="C119" s="406"/>
      <c r="F119" s="371"/>
      <c r="G119" s="359"/>
    </row>
    <row r="120" spans="1:7" s="360" customFormat="1" ht="19.899999999999999" customHeight="1" x14ac:dyDescent="0.2">
      <c r="A120" s="370"/>
      <c r="C120" s="406"/>
      <c r="F120" s="371"/>
      <c r="G120" s="359"/>
    </row>
    <row r="121" spans="1:7" s="360" customFormat="1" ht="19.899999999999999" customHeight="1" x14ac:dyDescent="0.2">
      <c r="A121" s="370"/>
      <c r="C121" s="406"/>
      <c r="F121" s="371"/>
      <c r="G121" s="359"/>
    </row>
    <row r="122" spans="1:7" s="360" customFormat="1" ht="19.899999999999999" customHeight="1" x14ac:dyDescent="0.2">
      <c r="A122" s="370"/>
      <c r="C122" s="406"/>
      <c r="F122" s="371"/>
      <c r="G122" s="359"/>
    </row>
    <row r="123" spans="1:7" s="360" customFormat="1" ht="19.899999999999999" customHeight="1" x14ac:dyDescent="0.2">
      <c r="A123" s="370"/>
      <c r="C123" s="406"/>
      <c r="F123" s="371"/>
      <c r="G123" s="359"/>
    </row>
    <row r="124" spans="1:7" s="360" customFormat="1" ht="19.899999999999999" customHeight="1" x14ac:dyDescent="0.2">
      <c r="A124" s="370"/>
      <c r="C124" s="406"/>
      <c r="F124" s="371"/>
      <c r="G124" s="359"/>
    </row>
    <row r="125" spans="1:7" s="360" customFormat="1" ht="19.899999999999999" customHeight="1" x14ac:dyDescent="0.2">
      <c r="A125" s="370"/>
      <c r="C125" s="406"/>
      <c r="F125" s="371"/>
      <c r="G125" s="359"/>
    </row>
    <row r="126" spans="1:7" s="360" customFormat="1" ht="19.899999999999999" customHeight="1" x14ac:dyDescent="0.2">
      <c r="A126" s="370"/>
      <c r="C126" s="406"/>
      <c r="F126" s="371"/>
      <c r="G126" s="359"/>
    </row>
    <row r="127" spans="1:7" s="360" customFormat="1" ht="19.899999999999999" customHeight="1" x14ac:dyDescent="0.2">
      <c r="A127" s="370"/>
      <c r="C127" s="406"/>
      <c r="F127" s="371"/>
      <c r="G127" s="359"/>
    </row>
    <row r="128" spans="1:7" s="360" customFormat="1" ht="19.899999999999999" customHeight="1" x14ac:dyDescent="0.2">
      <c r="A128" s="370"/>
      <c r="C128" s="406"/>
      <c r="F128" s="371"/>
      <c r="G128" s="359"/>
    </row>
    <row r="129" spans="1:7" s="360" customFormat="1" ht="19.899999999999999" customHeight="1" x14ac:dyDescent="0.2">
      <c r="A129" s="370"/>
      <c r="C129" s="406"/>
      <c r="F129" s="371"/>
      <c r="G129" s="359"/>
    </row>
    <row r="130" spans="1:7" s="360" customFormat="1" ht="19.899999999999999" customHeight="1" x14ac:dyDescent="0.2">
      <c r="A130" s="370"/>
      <c r="C130" s="406"/>
      <c r="F130" s="371"/>
      <c r="G130" s="359"/>
    </row>
    <row r="131" spans="1:7" s="360" customFormat="1" ht="19.899999999999999" customHeight="1" x14ac:dyDescent="0.2">
      <c r="A131" s="370"/>
      <c r="C131" s="406"/>
      <c r="F131" s="371"/>
      <c r="G131" s="359"/>
    </row>
    <row r="132" spans="1:7" s="360" customFormat="1" ht="19.899999999999999" customHeight="1" thickBot="1" x14ac:dyDescent="0.25">
      <c r="A132" s="435"/>
      <c r="B132" s="436"/>
      <c r="C132" s="437"/>
      <c r="D132" s="436"/>
      <c r="E132" s="436"/>
      <c r="F132" s="438"/>
      <c r="G132" s="359"/>
    </row>
    <row r="133" spans="1:7" s="360" customFormat="1" ht="19.899999999999999" customHeight="1" x14ac:dyDescent="0.2">
      <c r="C133" s="406"/>
      <c r="G133" s="359"/>
    </row>
    <row r="134" spans="1:7" s="360" customFormat="1" ht="19.899999999999999" customHeight="1" x14ac:dyDescent="0.2">
      <c r="C134" s="406"/>
      <c r="G134" s="359"/>
    </row>
    <row r="135" spans="1:7" s="360" customFormat="1" ht="19.899999999999999" customHeight="1" x14ac:dyDescent="0.2">
      <c r="C135" s="406"/>
      <c r="G135" s="359"/>
    </row>
    <row r="136" spans="1:7" s="360" customFormat="1" ht="19.899999999999999" customHeight="1" x14ac:dyDescent="0.2">
      <c r="C136" s="406"/>
      <c r="G136" s="359"/>
    </row>
    <row r="137" spans="1:7" s="360" customFormat="1" ht="19.899999999999999" customHeight="1" x14ac:dyDescent="0.2">
      <c r="C137" s="406"/>
      <c r="G137" s="359"/>
    </row>
    <row r="138" spans="1:7" s="360" customFormat="1" ht="19.899999999999999" customHeight="1" x14ac:dyDescent="0.2">
      <c r="C138" s="406"/>
      <c r="G138" s="359"/>
    </row>
    <row r="139" spans="1:7" s="360" customFormat="1" ht="19.899999999999999" customHeight="1" x14ac:dyDescent="0.2">
      <c r="C139" s="406"/>
      <c r="G139" s="359"/>
    </row>
    <row r="140" spans="1:7" s="360" customFormat="1" ht="19.899999999999999" customHeight="1" x14ac:dyDescent="0.2">
      <c r="C140" s="406"/>
      <c r="G140" s="359"/>
    </row>
    <row r="141" spans="1:7" s="360" customFormat="1" ht="19.899999999999999" customHeight="1" x14ac:dyDescent="0.2">
      <c r="C141" s="406"/>
      <c r="G141" s="359"/>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C71:F72"/>
    <mergeCell ref="C60:F61"/>
    <mergeCell ref="C62:F65"/>
    <mergeCell ref="C66:F67"/>
    <mergeCell ref="C68:F69"/>
    <mergeCell ref="C70:D70"/>
    <mergeCell ref="E70:F70"/>
    <mergeCell ref="C59:D59"/>
    <mergeCell ref="E59:F59"/>
    <mergeCell ref="A25:A26"/>
    <mergeCell ref="B25:F26"/>
    <mergeCell ref="C31:D31"/>
    <mergeCell ref="C32:D32"/>
    <mergeCell ref="B36:C36"/>
    <mergeCell ref="E39:F39"/>
    <mergeCell ref="C40:D40"/>
    <mergeCell ref="C42:F45"/>
    <mergeCell ref="C46:F49"/>
    <mergeCell ref="C50:F53"/>
    <mergeCell ref="C54:F58"/>
    <mergeCell ref="B14:F14"/>
    <mergeCell ref="A20:F20"/>
    <mergeCell ref="B21:C21"/>
    <mergeCell ref="B22:C22"/>
    <mergeCell ref="A23:A24"/>
    <mergeCell ref="B23:F24"/>
    <mergeCell ref="B12:D12"/>
    <mergeCell ref="A1:F1"/>
    <mergeCell ref="A4:F4"/>
    <mergeCell ref="A6:F7"/>
    <mergeCell ref="A8:F8"/>
    <mergeCell ref="B11:D11"/>
  </mergeCells>
  <phoneticPr fontId="7"/>
  <conditionalFormatting sqref="B22:C22">
    <cfRule type="expression" dxfId="236" priority="31">
      <formula>$B$22=""</formula>
    </cfRule>
  </conditionalFormatting>
  <conditionalFormatting sqref="C30">
    <cfRule type="expression" dxfId="235" priority="30">
      <formula>$C$30=""</formula>
    </cfRule>
  </conditionalFormatting>
  <conditionalFormatting sqref="D30">
    <cfRule type="expression" dxfId="234" priority="29">
      <formula>$D$30=""</formula>
    </cfRule>
  </conditionalFormatting>
  <conditionalFormatting sqref="C40:D40">
    <cfRule type="expression" dxfId="233" priority="28">
      <formula>$C$40=""</formula>
    </cfRule>
  </conditionalFormatting>
  <conditionalFormatting sqref="E40">
    <cfRule type="expression" dxfId="232" priority="27">
      <formula>$E$40=""</formula>
    </cfRule>
  </conditionalFormatting>
  <conditionalFormatting sqref="C42:F45">
    <cfRule type="expression" dxfId="231" priority="26">
      <formula>$C$42=""</formula>
    </cfRule>
  </conditionalFormatting>
  <conditionalFormatting sqref="C46:F49">
    <cfRule type="expression" dxfId="230" priority="25">
      <formula>$C$46=""</formula>
    </cfRule>
  </conditionalFormatting>
  <conditionalFormatting sqref="C50:F53">
    <cfRule type="expression" dxfId="229" priority="24">
      <formula>$C$50=""</formula>
    </cfRule>
  </conditionalFormatting>
  <conditionalFormatting sqref="C54:F58">
    <cfRule type="expression" dxfId="228" priority="23">
      <formula>$C$54=""</formula>
    </cfRule>
  </conditionalFormatting>
  <conditionalFormatting sqref="C62:F65">
    <cfRule type="expression" dxfId="227" priority="22">
      <formula>$C$62=""</formula>
    </cfRule>
  </conditionalFormatting>
  <conditionalFormatting sqref="C68:F69">
    <cfRule type="expression" dxfId="226" priority="21">
      <formula>$C$68=""</formula>
    </cfRule>
  </conditionalFormatting>
  <conditionalFormatting sqref="E70:F70">
    <cfRule type="expression" dxfId="225" priority="20">
      <formula>$E$70=""</formula>
    </cfRule>
  </conditionalFormatting>
  <conditionalFormatting sqref="C71:F72">
    <cfRule type="expression" dxfId="224" priority="18">
      <formula>$G$71=""</formula>
    </cfRule>
    <cfRule type="expression" dxfId="223" priority="19">
      <formula>$C$71=""</formula>
    </cfRule>
  </conditionalFormatting>
  <conditionalFormatting sqref="F2">
    <cfRule type="expression" dxfId="222" priority="17">
      <formula>$F$2=""</formula>
    </cfRule>
  </conditionalFormatting>
  <conditionalFormatting sqref="A16:A17">
    <cfRule type="expression" dxfId="221" priority="16">
      <formula>$G$11=""</formula>
    </cfRule>
  </conditionalFormatting>
  <conditionalFormatting sqref="E59:F59">
    <cfRule type="expression" dxfId="220" priority="32">
      <formula>$E$59=""</formula>
    </cfRule>
  </conditionalFormatting>
  <conditionalFormatting sqref="C60:F61">
    <cfRule type="expression" dxfId="219" priority="33">
      <formula>$G$60=""</formula>
    </cfRule>
    <cfRule type="expression" dxfId="218" priority="34">
      <formula>$C$60=""</formula>
    </cfRule>
  </conditionalFormatting>
  <conditionalFormatting sqref="E30">
    <cfRule type="expression" dxfId="217" priority="15">
      <formula>$E$30=0</formula>
    </cfRule>
  </conditionalFormatting>
  <conditionalFormatting sqref="B36">
    <cfRule type="expression" dxfId="216" priority="14">
      <formula>$B$36=""</formula>
    </cfRule>
  </conditionalFormatting>
  <conditionalFormatting sqref="B11:D11">
    <cfRule type="expression" dxfId="215" priority="13">
      <formula>$B$11=""</formula>
    </cfRule>
  </conditionalFormatting>
  <conditionalFormatting sqref="F11">
    <cfRule type="expression" dxfId="214" priority="12">
      <formula>$F$11=""</formula>
    </cfRule>
  </conditionalFormatting>
  <conditionalFormatting sqref="B12:D12">
    <cfRule type="expression" dxfId="213" priority="11">
      <formula>$B$12=""</formula>
    </cfRule>
  </conditionalFormatting>
  <conditionalFormatting sqref="F12">
    <cfRule type="expression" dxfId="212" priority="10">
      <formula>$F$12=""</formula>
    </cfRule>
  </conditionalFormatting>
  <conditionalFormatting sqref="B13">
    <cfRule type="expression" dxfId="211" priority="9">
      <formula>$B$13=""</formula>
    </cfRule>
  </conditionalFormatting>
  <conditionalFormatting sqref="D13">
    <cfRule type="expression" dxfId="210" priority="8">
      <formula>$D$13=""</formula>
    </cfRule>
  </conditionalFormatting>
  <conditionalFormatting sqref="F13">
    <cfRule type="expression" dxfId="209" priority="7">
      <formula>$F$13=""</formula>
    </cfRule>
  </conditionalFormatting>
  <conditionalFormatting sqref="B14:F14">
    <cfRule type="expression" dxfId="208" priority="6">
      <formula>$B$14=""</formula>
    </cfRule>
  </conditionalFormatting>
  <conditionalFormatting sqref="B16:F17">
    <cfRule type="expression" dxfId="207" priority="5">
      <formula>$G$11=""</formula>
    </cfRule>
  </conditionalFormatting>
  <conditionalFormatting sqref="B21:C21">
    <cfRule type="expression" dxfId="206" priority="4">
      <formula>$B$21=""</formula>
    </cfRule>
  </conditionalFormatting>
  <conditionalFormatting sqref="B30">
    <cfRule type="expression" dxfId="205" priority="3">
      <formula>$B$30=""</formula>
    </cfRule>
  </conditionalFormatting>
  <conditionalFormatting sqref="C33">
    <cfRule type="expression" dxfId="204" priority="1">
      <formula>$G$42&lt;1</formula>
    </cfRule>
    <cfRule type="expression" dxfId="203" priority="2">
      <formula>$F$44=""</formula>
    </cfRule>
  </conditionalFormatting>
  <dataValidations count="7">
    <dataValidation imeMode="disabled" allowBlank="1" showInputMessage="1" showErrorMessage="1" prompt="休憩があった場合のみ記入下さい。休憩時間は（分）で記入下さい。" sqref="E30" xr:uid="{7423DF3D-F10E-49F1-8C25-A8BA55F58B7D}"/>
    <dataValidation allowBlank="1" showInputMessage="1" showErrorMessage="1" prompt="その他を選択した場合具体的にご記入下さい。" sqref="C60:F61" xr:uid="{77F48131-9B70-4B24-8C19-3D139ED90CFA}"/>
    <dataValidation type="date" imeMode="disabled" operator="greaterThanOrEqual" allowBlank="1" showInputMessage="1" showErrorMessage="1" prompt="半角で「7/10」のようにご記入下さい。" sqref="F2" xr:uid="{622AADE0-43FD-4C14-9EBD-00A8B1DF8D4C}">
      <formula1>42531</formula1>
    </dataValidation>
    <dataValidation type="whole" imeMode="disabled" operator="greaterThanOrEqual" allowBlank="1" showInputMessage="1" showErrorMessage="1" prompt="半角で数字をご記入下さい。" sqref="E40" xr:uid="{C3E3150B-22C8-472A-B06E-0209D56A0AD2}">
      <formula1>0</formula1>
    </dataValidation>
    <dataValidation type="time" imeMode="disabled" operator="greaterThanOrEqual" allowBlank="1" showInputMessage="1" showErrorMessage="1" prompt="半角で「15:00」のようにご記入下さい。" sqref="D30" xr:uid="{A7AE73CE-91F4-443F-AD15-A644FFB9409B}">
      <formula1>$C$30</formula1>
    </dataValidation>
    <dataValidation type="time" imeMode="disabled" operator="greaterThanOrEqual" allowBlank="1" showInputMessage="1" showErrorMessage="1" prompt="半角で「15:00」のようにご記入下さい。" sqref="C30" xr:uid="{66D363AF-176A-4A98-BB64-09DCA47CBCFF}">
      <formula1>0</formula1>
    </dataValidation>
    <dataValidation type="date" imeMode="disabled" allowBlank="1" showInputMessage="1" showErrorMessage="1" error="2022年3月4日までになります。" prompt="半角で「7/10」のようにご記入下さい。_x000a_" sqref="B30" xr:uid="{13835A90-1F0D-4607-A6C8-F463B61E8176}">
      <formula1>44306</formula1>
      <formula2>44624</formula2>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85C0B-C0BE-4070-A5DB-98692BA3D370}">
  <dimension ref="A1:I149"/>
  <sheetViews>
    <sheetView view="pageBreakPreview" topLeftCell="A17" zoomScaleNormal="55" zoomScaleSheetLayoutView="100" workbookViewId="0">
      <selection activeCell="A20" sqref="A20:F20"/>
    </sheetView>
  </sheetViews>
  <sheetFormatPr defaultColWidth="8.90625" defaultRowHeight="13" x14ac:dyDescent="0.2"/>
  <cols>
    <col min="1" max="1" width="14.453125" style="439" customWidth="1"/>
    <col min="2" max="6" width="22.7265625" style="439" customWidth="1"/>
    <col min="7" max="7" width="7.36328125" style="440" hidden="1" customWidth="1"/>
    <col min="8" max="8" width="10.453125" style="439" hidden="1" customWidth="1"/>
    <col min="9" max="9" width="46.7265625" style="439" hidden="1" customWidth="1"/>
    <col min="10" max="16384" width="8.90625" style="439"/>
  </cols>
  <sheetData>
    <row r="1" spans="1:8" s="360" customFormat="1" ht="19.899999999999999" customHeight="1" x14ac:dyDescent="0.2">
      <c r="A1" s="634" t="s">
        <v>1964</v>
      </c>
      <c r="B1" s="635"/>
      <c r="C1" s="635"/>
      <c r="D1" s="635"/>
      <c r="E1" s="635"/>
      <c r="F1" s="636"/>
      <c r="G1" s="359"/>
    </row>
    <row r="2" spans="1:8" s="360" customFormat="1" ht="19.899999999999999" customHeight="1" x14ac:dyDescent="0.2">
      <c r="A2" s="361" t="s">
        <v>1953</v>
      </c>
      <c r="E2" s="362" t="s">
        <v>914</v>
      </c>
      <c r="F2" s="363"/>
      <c r="G2" s="359" t="str">
        <f>IF($F$2="","NG","OK")</f>
        <v>NG</v>
      </c>
      <c r="H2" s="360" t="s">
        <v>914</v>
      </c>
    </row>
    <row r="3" spans="1:8" s="360" customFormat="1" ht="19.899999999999999" customHeight="1" x14ac:dyDescent="0.2">
      <c r="A3" s="364"/>
      <c r="B3" s="365"/>
      <c r="C3" s="365"/>
      <c r="D3" s="365"/>
      <c r="E3" s="362" t="s">
        <v>14</v>
      </c>
      <c r="F3" s="366" t="str">
        <f>IF(報告書第６日目!F3="","",報告書第６日目!F3)</f>
        <v/>
      </c>
      <c r="G3" s="359" t="str">
        <f>IF($F$3="NG","×","")</f>
        <v/>
      </c>
    </row>
    <row r="4" spans="1:8" s="360" customFormat="1" ht="19.899999999999999" customHeight="1" x14ac:dyDescent="0.2">
      <c r="A4" s="637" t="s">
        <v>2989</v>
      </c>
      <c r="B4" s="638"/>
      <c r="C4" s="638"/>
      <c r="D4" s="638"/>
      <c r="E4" s="638"/>
      <c r="F4" s="639"/>
      <c r="G4" s="359"/>
    </row>
    <row r="5" spans="1:8" s="360" customFormat="1" ht="19.899999999999999" customHeight="1" x14ac:dyDescent="0.2">
      <c r="A5" s="367"/>
      <c r="B5" s="368"/>
      <c r="C5" s="368"/>
      <c r="D5" s="368"/>
      <c r="E5" s="368"/>
      <c r="F5" s="369"/>
      <c r="G5" s="359"/>
    </row>
    <row r="6" spans="1:8" s="360" customFormat="1" ht="19.899999999999999" customHeight="1" x14ac:dyDescent="0.2">
      <c r="A6" s="640" t="s">
        <v>1941</v>
      </c>
      <c r="B6" s="641"/>
      <c r="C6" s="641"/>
      <c r="D6" s="641"/>
      <c r="E6" s="641"/>
      <c r="F6" s="642"/>
      <c r="G6" s="359"/>
    </row>
    <row r="7" spans="1:8" s="360" customFormat="1" ht="19.899999999999999" customHeight="1" x14ac:dyDescent="0.2">
      <c r="A7" s="643"/>
      <c r="B7" s="641"/>
      <c r="C7" s="641"/>
      <c r="D7" s="641"/>
      <c r="E7" s="641"/>
      <c r="F7" s="642"/>
      <c r="G7" s="359"/>
    </row>
    <row r="8" spans="1:8" s="360" customFormat="1" ht="19.899999999999999" customHeight="1" x14ac:dyDescent="0.2">
      <c r="A8" s="644" t="s">
        <v>1918</v>
      </c>
      <c r="B8" s="645"/>
      <c r="C8" s="645"/>
      <c r="D8" s="645"/>
      <c r="E8" s="645"/>
      <c r="F8" s="646"/>
      <c r="G8" s="359"/>
    </row>
    <row r="9" spans="1:8" s="360" customFormat="1" ht="19.899999999999999" customHeight="1" x14ac:dyDescent="0.2">
      <c r="A9" s="370" t="s">
        <v>1741</v>
      </c>
      <c r="F9" s="371"/>
      <c r="G9" s="359"/>
    </row>
    <row r="10" spans="1:8" s="360" customFormat="1" ht="19.899999999999999" customHeight="1" thickBot="1" x14ac:dyDescent="0.25">
      <c r="A10" s="370" t="s">
        <v>1898</v>
      </c>
      <c r="F10" s="371"/>
      <c r="G10" s="359" t="str">
        <f>IF((COUNTIF($B$11:$B$14,"")+COUNTIF(F11:F13,"")+COUNTIF($D$13,""))&gt;0,"NG","OK")</f>
        <v>NG</v>
      </c>
      <c r="H10" s="360" t="s">
        <v>1923</v>
      </c>
    </row>
    <row r="11" spans="1:8" s="360" customFormat="1" ht="19.899999999999999" customHeight="1" thickBot="1" x14ac:dyDescent="0.25">
      <c r="A11" s="372" t="s">
        <v>10</v>
      </c>
      <c r="B11" s="631" t="str">
        <f>IF('応募依頼 (オンラインのみ)'!$B$15="","",'応募依頼 (オンラインのみ)'!$B$15)</f>
        <v/>
      </c>
      <c r="C11" s="632"/>
      <c r="D11" s="633"/>
      <c r="E11" s="373" t="s">
        <v>2829</v>
      </c>
      <c r="F11" s="374" t="str">
        <f>IF('応募依頼 (オンラインのみ)'!$F$15="","",'応募依頼 (オンラインのみ)'!$F$15)</f>
        <v/>
      </c>
      <c r="G11" s="375" t="e">
        <f>+#REF!</f>
        <v>#REF!</v>
      </c>
    </row>
    <row r="12" spans="1:8" s="360" customFormat="1" ht="19.899999999999999" customHeight="1" x14ac:dyDescent="0.2">
      <c r="A12" s="372" t="s">
        <v>1806</v>
      </c>
      <c r="B12" s="631" t="str">
        <f>IF('応募依頼 (オンラインのみ)'!$B$16="","",'応募依頼 (オンラインのみ)'!$B$16)</f>
        <v/>
      </c>
      <c r="C12" s="632"/>
      <c r="D12" s="633"/>
      <c r="E12" s="373" t="s">
        <v>2830</v>
      </c>
      <c r="F12" s="376" t="str">
        <f>IF('応募依頼 (オンラインのみ)'!$F$16="","",'応募依頼 (オンラインのみ)'!$F$16)</f>
        <v/>
      </c>
      <c r="G12" s="359"/>
    </row>
    <row r="13" spans="1:8" s="360" customFormat="1" ht="19.899999999999999" customHeight="1" x14ac:dyDescent="0.2">
      <c r="A13" s="372" t="s">
        <v>1910</v>
      </c>
      <c r="B13" s="377" t="str">
        <f>IF('応募依頼 (オンラインのみ)'!$B$17="","",'応募依頼 (オンラインのみ)'!$B$17)</f>
        <v/>
      </c>
      <c r="C13" s="378" t="s">
        <v>2831</v>
      </c>
      <c r="D13" s="379" t="str">
        <f>IF('応募依頼 (オンラインのみ)'!$D$17="","",'応募依頼 (オンラインのみ)'!$D$17)</f>
        <v/>
      </c>
      <c r="E13" s="380" t="s">
        <v>2832</v>
      </c>
      <c r="F13" s="374" t="str">
        <f>IF('応募依頼 (オンラインのみ)'!$F$17="","",'応募依頼 (オンラインのみ)'!$F$17)</f>
        <v/>
      </c>
      <c r="G13" s="359"/>
    </row>
    <row r="14" spans="1:8" s="360" customFormat="1" ht="19.899999999999999" customHeight="1" x14ac:dyDescent="0.2">
      <c r="A14" s="378" t="s">
        <v>903</v>
      </c>
      <c r="B14" s="632" t="str">
        <f>IF('応募依頼 (オンラインのみ)'!$C$12="","",'応募依頼 (オンラインのみ)'!$C$12&amp;"　"&amp;'応募依頼 (オンラインのみ)'!$C$14&amp;'応募依頼 (オンラインのみ)'!$D$14&amp;'応募依頼 (オンラインのみ)'!$E$14)</f>
        <v/>
      </c>
      <c r="C14" s="632"/>
      <c r="D14" s="632"/>
      <c r="E14" s="632"/>
      <c r="F14" s="633"/>
      <c r="G14" s="359"/>
    </row>
    <row r="15" spans="1:8" s="360" customFormat="1" ht="19.899999999999999" customHeight="1" x14ac:dyDescent="0.2">
      <c r="A15" s="370" t="s">
        <v>1904</v>
      </c>
      <c r="F15" s="371"/>
      <c r="G15" s="359"/>
    </row>
    <row r="16" spans="1:8" s="360" customFormat="1" ht="19.899999999999999" customHeight="1" x14ac:dyDescent="0.2">
      <c r="A16" s="372" t="s">
        <v>10</v>
      </c>
      <c r="B16" s="381" t="str">
        <f>IF('応募依頼 (オンラインのみ)'!$B$19="","",'応募依頼 (オンラインのみ)'!$B$19)</f>
        <v/>
      </c>
      <c r="C16" s="378" t="s">
        <v>2833</v>
      </c>
      <c r="D16" s="382" t="str">
        <f>IF('応募依頼 (オンラインのみ)'!$D$19="","",'応募依頼 (オンラインのみ)'!$D$19)</f>
        <v/>
      </c>
      <c r="E16" s="383"/>
      <c r="F16" s="384"/>
      <c r="G16" s="359"/>
    </row>
    <row r="17" spans="1:8" s="360" customFormat="1" ht="19.899999999999999" customHeight="1" x14ac:dyDescent="0.2">
      <c r="A17" s="372" t="s">
        <v>1567</v>
      </c>
      <c r="B17" s="381" t="str">
        <f>IF('応募依頼 (オンラインのみ)'!$B$20="","",'応募依頼 (オンラインのみ)'!$B$20)</f>
        <v/>
      </c>
      <c r="C17" s="378" t="s">
        <v>2830</v>
      </c>
      <c r="D17" s="385" t="str">
        <f>IF('応募依頼 (オンラインのみ)'!$D$20="","",'応募依頼 (オンラインのみ)'!$D$20)</f>
        <v/>
      </c>
      <c r="E17" s="378" t="s">
        <v>2832</v>
      </c>
      <c r="F17" s="386" t="str">
        <f>IF('応募依頼 (オンラインのみ)'!$F$20="","",'応募依頼 (オンラインのみ)'!$F$20)</f>
        <v/>
      </c>
      <c r="G17" s="359"/>
    </row>
    <row r="18" spans="1:8" s="360" customFormat="1" ht="19.899999999999999" customHeight="1" x14ac:dyDescent="0.2">
      <c r="A18" s="370"/>
      <c r="B18" s="387"/>
      <c r="C18" s="387"/>
      <c r="D18" s="387"/>
      <c r="E18" s="387"/>
      <c r="F18" s="388"/>
      <c r="G18" s="359"/>
    </row>
    <row r="19" spans="1:8" s="360" customFormat="1" ht="19.899999999999999" customHeight="1" x14ac:dyDescent="0.2">
      <c r="A19" s="370" t="s">
        <v>1672</v>
      </c>
      <c r="B19" s="387"/>
      <c r="C19" s="387"/>
      <c r="D19" s="387"/>
      <c r="E19" s="387"/>
      <c r="F19" s="388"/>
      <c r="G19" s="359" t="str">
        <f>IF(COUNTIF($B$21:$B$22,"")&gt;0,"NG","OK")</f>
        <v>NG</v>
      </c>
      <c r="H19" s="389">
        <v>2</v>
      </c>
    </row>
    <row r="20" spans="1:8" s="360" customFormat="1" ht="19.899999999999999" customHeight="1" x14ac:dyDescent="0.2">
      <c r="A20" s="647" t="s">
        <v>1966</v>
      </c>
      <c r="B20" s="647"/>
      <c r="C20" s="647"/>
      <c r="D20" s="647"/>
      <c r="E20" s="647"/>
      <c r="F20" s="648"/>
      <c r="G20" s="359"/>
    </row>
    <row r="21" spans="1:8" s="360" customFormat="1" ht="19.899999999999999" customHeight="1" x14ac:dyDescent="0.2">
      <c r="A21" s="378" t="s">
        <v>1916</v>
      </c>
      <c r="B21" s="649"/>
      <c r="C21" s="650"/>
      <c r="D21" s="387"/>
      <c r="E21" s="387"/>
      <c r="F21" s="388"/>
      <c r="G21" s="359"/>
    </row>
    <row r="22" spans="1:8" s="360" customFormat="1" ht="19.899999999999999" customHeight="1" x14ac:dyDescent="0.2">
      <c r="A22" s="390" t="s">
        <v>1766</v>
      </c>
      <c r="B22" s="649"/>
      <c r="C22" s="650"/>
      <c r="D22" s="391"/>
      <c r="E22" s="391"/>
      <c r="F22" s="392"/>
      <c r="G22" s="359"/>
    </row>
    <row r="23" spans="1:8" s="360" customFormat="1" ht="19.899999999999999" customHeight="1" x14ac:dyDescent="0.2">
      <c r="A23" s="651" t="s">
        <v>1995</v>
      </c>
      <c r="B23" s="652"/>
      <c r="C23" s="653"/>
      <c r="D23" s="653"/>
      <c r="E23" s="653"/>
      <c r="F23" s="654"/>
      <c r="G23" s="359"/>
    </row>
    <row r="24" spans="1:8" s="360" customFormat="1" ht="58.9" customHeight="1" x14ac:dyDescent="0.2">
      <c r="A24" s="443"/>
      <c r="B24" s="655"/>
      <c r="C24" s="656"/>
      <c r="D24" s="656"/>
      <c r="E24" s="656"/>
      <c r="F24" s="657"/>
      <c r="G24" s="359"/>
    </row>
    <row r="25" spans="1:8" s="360" customFormat="1" ht="19.899999999999999" customHeight="1" x14ac:dyDescent="0.2">
      <c r="A25" s="651" t="s">
        <v>1921</v>
      </c>
      <c r="B25" s="652"/>
      <c r="C25" s="653"/>
      <c r="D25" s="653"/>
      <c r="E25" s="653"/>
      <c r="F25" s="654"/>
      <c r="G25" s="359"/>
    </row>
    <row r="26" spans="1:8" s="360" customFormat="1" ht="19.899999999999999" customHeight="1" x14ac:dyDescent="0.2">
      <c r="A26" s="443"/>
      <c r="B26" s="655"/>
      <c r="C26" s="656"/>
      <c r="D26" s="656"/>
      <c r="E26" s="656"/>
      <c r="F26" s="657"/>
      <c r="G26" s="359"/>
    </row>
    <row r="27" spans="1:8" s="360" customFormat="1" ht="19.899999999999999" customHeight="1" x14ac:dyDescent="0.2">
      <c r="A27" s="370"/>
      <c r="F27" s="371"/>
      <c r="G27" s="359"/>
    </row>
    <row r="28" spans="1:8" s="360" customFormat="1" ht="19.899999999999999" customHeight="1" x14ac:dyDescent="0.2">
      <c r="A28" s="370" t="s">
        <v>1885</v>
      </c>
      <c r="C28" s="393"/>
      <c r="D28" s="393"/>
      <c r="E28" s="393"/>
      <c r="F28" s="393"/>
      <c r="G28" s="359"/>
    </row>
    <row r="29" spans="1:8" s="360" customFormat="1" ht="19.899999999999999" customHeight="1" x14ac:dyDescent="0.2">
      <c r="A29" s="370"/>
      <c r="B29" s="394" t="s">
        <v>23</v>
      </c>
      <c r="C29" s="394" t="s">
        <v>100</v>
      </c>
      <c r="D29" s="394" t="s">
        <v>931</v>
      </c>
      <c r="E29" s="394" t="s">
        <v>1462</v>
      </c>
      <c r="F29" s="394" t="s">
        <v>1959</v>
      </c>
      <c r="G29" s="359"/>
    </row>
    <row r="30" spans="1:8" s="360" customFormat="1" ht="19.899999999999999" customHeight="1" x14ac:dyDescent="0.2">
      <c r="A30" s="395" t="s">
        <v>1879</v>
      </c>
      <c r="B30" s="396"/>
      <c r="C30" s="397"/>
      <c r="D30" s="398"/>
      <c r="E30" s="399">
        <v>0</v>
      </c>
      <c r="F30" s="400" t="str">
        <f>IF(OR($C$30="",$D$30=""),"",1440*($D$30-$C$30)-$E$30)</f>
        <v/>
      </c>
      <c r="G30" s="359" t="str">
        <f>IF(COUNTIF($B$30:$D$30,"")&gt;0,"NG","OK")</f>
        <v>NG</v>
      </c>
      <c r="H30" s="360" t="s">
        <v>1915</v>
      </c>
    </row>
    <row r="31" spans="1:8" s="360" customFormat="1" ht="19.899999999999999" hidden="1" customHeight="1" x14ac:dyDescent="0.2">
      <c r="A31" s="395" t="s">
        <v>1811</v>
      </c>
      <c r="B31" s="378" t="s">
        <v>1911</v>
      </c>
      <c r="C31" s="668" t="e">
        <f>IF(#REF!="","",#REF!)</f>
        <v>#REF!</v>
      </c>
      <c r="D31" s="669"/>
      <c r="E31" s="378" t="s">
        <v>1912</v>
      </c>
      <c r="F31" s="401" t="e">
        <f>IF(#REF!="","",#REF!)</f>
        <v>#REF!</v>
      </c>
      <c r="G31" s="359" t="str">
        <f>IF((COUNTIF($C$31:$C$33,"")+COUNTIF($F$31,""))&gt;0,"NG","OK")</f>
        <v>NG</v>
      </c>
      <c r="H31" s="360" t="s">
        <v>1811</v>
      </c>
    </row>
    <row r="32" spans="1:8" s="360" customFormat="1" ht="19.899999999999999" hidden="1" customHeight="1" x14ac:dyDescent="0.2">
      <c r="A32" s="402" t="s">
        <v>1232</v>
      </c>
      <c r="B32" s="378" t="s">
        <v>1310</v>
      </c>
      <c r="C32" s="668" t="e">
        <f>IF(#REF!="","",#REF!)</f>
        <v>#REF!</v>
      </c>
      <c r="D32" s="669"/>
      <c r="E32" s="378" t="s">
        <v>1913</v>
      </c>
      <c r="F32" s="403" t="e">
        <f>IF(#REF!="","",#REF!)</f>
        <v>#REF!</v>
      </c>
      <c r="G32" s="359"/>
    </row>
    <row r="33" spans="1:8" s="360" customFormat="1" ht="19.899999999999999" customHeight="1" x14ac:dyDescent="0.2">
      <c r="A33" s="404"/>
      <c r="B33" s="378" t="s">
        <v>1903</v>
      </c>
      <c r="C33" s="405" t="str">
        <f>IF('応募依頼 (オンラインのみ)'!C52="","",'応募依頼 (オンラインのみ)'!C52)</f>
        <v/>
      </c>
      <c r="F33" s="371"/>
      <c r="G33" s="359"/>
    </row>
    <row r="34" spans="1:8" s="360" customFormat="1" ht="19.899999999999999" customHeight="1" x14ac:dyDescent="0.2">
      <c r="A34" s="370"/>
      <c r="C34" s="406"/>
      <c r="F34" s="371"/>
      <c r="G34" s="359"/>
    </row>
    <row r="35" spans="1:8" s="360" customFormat="1" ht="19.899999999999999" customHeight="1" x14ac:dyDescent="0.2">
      <c r="A35" s="407" t="s">
        <v>1971</v>
      </c>
      <c r="B35" s="408"/>
      <c r="C35" s="408"/>
      <c r="D35" s="387"/>
      <c r="E35" s="387"/>
      <c r="F35" s="388"/>
      <c r="G35" s="359" t="str">
        <f>IF($B$36="","NG","OK")</f>
        <v>NG</v>
      </c>
      <c r="H35" s="389" t="s">
        <v>1146</v>
      </c>
    </row>
    <row r="36" spans="1:8" s="360" customFormat="1" ht="19.899999999999999" customHeight="1" x14ac:dyDescent="0.2">
      <c r="A36" s="409" t="s">
        <v>1456</v>
      </c>
      <c r="B36" s="670"/>
      <c r="C36" s="671"/>
      <c r="D36" s="387"/>
      <c r="E36" s="387"/>
      <c r="F36" s="388"/>
      <c r="G36" s="359"/>
    </row>
    <row r="37" spans="1:8" s="360" customFormat="1" ht="19.899999999999999" customHeight="1" x14ac:dyDescent="0.2">
      <c r="A37" s="370"/>
      <c r="C37" s="406"/>
      <c r="F37" s="410"/>
      <c r="G37" s="359"/>
    </row>
    <row r="38" spans="1:8" s="360" customFormat="1" ht="19.899999999999999" customHeight="1" x14ac:dyDescent="0.2">
      <c r="A38" s="370" t="s">
        <v>2015</v>
      </c>
      <c r="C38" s="406"/>
      <c r="F38" s="371"/>
      <c r="G38" s="359"/>
    </row>
    <row r="39" spans="1:8" s="360" customFormat="1" ht="19.899999999999999" customHeight="1" x14ac:dyDescent="0.2">
      <c r="A39" s="411" t="s">
        <v>1969</v>
      </c>
      <c r="B39" s="412"/>
      <c r="C39" s="413" t="s">
        <v>1944</v>
      </c>
      <c r="D39" s="414"/>
      <c r="E39" s="672" t="s">
        <v>1942</v>
      </c>
      <c r="F39" s="673"/>
      <c r="G39" s="359" t="str">
        <f>IF(OR($C$40="",$E$40=""),"NG","OK")</f>
        <v>NG</v>
      </c>
      <c r="H39" s="360" t="s">
        <v>706</v>
      </c>
    </row>
    <row r="40" spans="1:8" s="360" customFormat="1" ht="19.899999999999999" customHeight="1" x14ac:dyDescent="0.2">
      <c r="A40" s="415"/>
      <c r="B40" s="416"/>
      <c r="C40" s="649"/>
      <c r="D40" s="650"/>
      <c r="E40" s="417"/>
      <c r="F40" s="418" t="s">
        <v>1943</v>
      </c>
      <c r="G40" s="359"/>
    </row>
    <row r="41" spans="1:8" s="360" customFormat="1" ht="19.899999999999999" customHeight="1" x14ac:dyDescent="0.2">
      <c r="A41" s="419" t="s">
        <v>1970</v>
      </c>
      <c r="B41" s="420"/>
      <c r="C41" s="421"/>
      <c r="D41" s="422"/>
      <c r="E41" s="422"/>
      <c r="F41" s="423"/>
      <c r="G41" s="359" t="str">
        <f>IF(OR($C$42="",$C$46="",$C$50="",$C$54=""),"NG","OK")</f>
        <v>NG</v>
      </c>
      <c r="H41" s="360" t="s">
        <v>1799</v>
      </c>
    </row>
    <row r="42" spans="1:8" s="360" customFormat="1" ht="18.649999999999999" customHeight="1" x14ac:dyDescent="0.2">
      <c r="A42" s="419" t="s">
        <v>1919</v>
      </c>
      <c r="B42" s="412"/>
      <c r="C42" s="674"/>
      <c r="D42" s="675"/>
      <c r="E42" s="675"/>
      <c r="F42" s="676"/>
      <c r="G42" s="359"/>
    </row>
    <row r="43" spans="1:8" s="360" customFormat="1" ht="18.649999999999999" customHeight="1" x14ac:dyDescent="0.2">
      <c r="A43" s="424" t="s">
        <v>1091</v>
      </c>
      <c r="B43" s="425"/>
      <c r="C43" s="677"/>
      <c r="D43" s="678"/>
      <c r="E43" s="678"/>
      <c r="F43" s="679"/>
      <c r="G43" s="359"/>
    </row>
    <row r="44" spans="1:8" s="360" customFormat="1" ht="19.899999999999999" customHeight="1" x14ac:dyDescent="0.2">
      <c r="A44" s="424"/>
      <c r="B44" s="425"/>
      <c r="C44" s="677"/>
      <c r="D44" s="678"/>
      <c r="E44" s="678"/>
      <c r="F44" s="679"/>
      <c r="G44" s="359"/>
    </row>
    <row r="45" spans="1:8" s="360" customFormat="1" ht="19.899999999999999" customHeight="1" x14ac:dyDescent="0.2">
      <c r="A45" s="426"/>
      <c r="B45" s="416"/>
      <c r="C45" s="680"/>
      <c r="D45" s="681"/>
      <c r="E45" s="681"/>
      <c r="F45" s="682"/>
      <c r="G45" s="359"/>
    </row>
    <row r="46" spans="1:8" s="360" customFormat="1" ht="19.899999999999999" customHeight="1" x14ac:dyDescent="0.2">
      <c r="A46" s="419" t="s">
        <v>2001</v>
      </c>
      <c r="B46" s="412"/>
      <c r="C46" s="674"/>
      <c r="D46" s="675"/>
      <c r="E46" s="675"/>
      <c r="F46" s="676"/>
      <c r="G46" s="359"/>
    </row>
    <row r="47" spans="1:8" s="360" customFormat="1" ht="19.899999999999999" customHeight="1" x14ac:dyDescent="0.2">
      <c r="A47" s="424" t="s">
        <v>1091</v>
      </c>
      <c r="B47" s="425"/>
      <c r="C47" s="677"/>
      <c r="D47" s="678"/>
      <c r="E47" s="678"/>
      <c r="F47" s="679"/>
      <c r="G47" s="359"/>
    </row>
    <row r="48" spans="1:8" s="360" customFormat="1" ht="19.899999999999999" customHeight="1" x14ac:dyDescent="0.2">
      <c r="A48" s="424"/>
      <c r="B48" s="425"/>
      <c r="C48" s="677"/>
      <c r="D48" s="678"/>
      <c r="E48" s="678"/>
      <c r="F48" s="679"/>
      <c r="G48" s="359"/>
    </row>
    <row r="49" spans="1:8" s="360" customFormat="1" ht="19.899999999999999" customHeight="1" x14ac:dyDescent="0.2">
      <c r="A49" s="426"/>
      <c r="B49" s="416"/>
      <c r="C49" s="680"/>
      <c r="D49" s="681"/>
      <c r="E49" s="681"/>
      <c r="F49" s="682"/>
      <c r="G49" s="359"/>
    </row>
    <row r="50" spans="1:8" s="360" customFormat="1" ht="19.899999999999999" customHeight="1" x14ac:dyDescent="0.2">
      <c r="A50" s="419" t="s">
        <v>2006</v>
      </c>
      <c r="B50" s="412"/>
      <c r="C50" s="674"/>
      <c r="D50" s="675"/>
      <c r="E50" s="675"/>
      <c r="F50" s="676"/>
      <c r="G50" s="359"/>
    </row>
    <row r="51" spans="1:8" s="360" customFormat="1" ht="19.899999999999999" customHeight="1" x14ac:dyDescent="0.2">
      <c r="A51" s="424" t="s">
        <v>1091</v>
      </c>
      <c r="B51" s="425"/>
      <c r="C51" s="677"/>
      <c r="D51" s="678"/>
      <c r="E51" s="678"/>
      <c r="F51" s="679"/>
      <c r="G51" s="359"/>
    </row>
    <row r="52" spans="1:8" s="360" customFormat="1" ht="19.899999999999999" customHeight="1" x14ac:dyDescent="0.2">
      <c r="A52" s="424"/>
      <c r="B52" s="425"/>
      <c r="C52" s="677"/>
      <c r="D52" s="678"/>
      <c r="E52" s="678"/>
      <c r="F52" s="679"/>
      <c r="G52" s="359"/>
    </row>
    <row r="53" spans="1:8" s="360" customFormat="1" ht="19.899999999999999" customHeight="1" x14ac:dyDescent="0.2">
      <c r="A53" s="426"/>
      <c r="B53" s="416"/>
      <c r="C53" s="680"/>
      <c r="D53" s="681"/>
      <c r="E53" s="681"/>
      <c r="F53" s="682"/>
      <c r="G53" s="359"/>
    </row>
    <row r="54" spans="1:8" s="360" customFormat="1" ht="19.899999999999999" customHeight="1" x14ac:dyDescent="0.2">
      <c r="A54" s="411" t="s">
        <v>2005</v>
      </c>
      <c r="B54" s="412"/>
      <c r="C54" s="674"/>
      <c r="D54" s="675"/>
      <c r="E54" s="675"/>
      <c r="F54" s="683"/>
      <c r="G54" s="359"/>
    </row>
    <row r="55" spans="1:8" s="360" customFormat="1" ht="19.899999999999999" customHeight="1" x14ac:dyDescent="0.2">
      <c r="A55" s="427" t="s">
        <v>2009</v>
      </c>
      <c r="B55" s="425"/>
      <c r="C55" s="677"/>
      <c r="D55" s="678"/>
      <c r="E55" s="678"/>
      <c r="F55" s="684"/>
      <c r="G55" s="359"/>
    </row>
    <row r="56" spans="1:8" s="360" customFormat="1" ht="19.899999999999999" customHeight="1" x14ac:dyDescent="0.2">
      <c r="A56" s="427"/>
      <c r="B56" s="425"/>
      <c r="C56" s="677"/>
      <c r="D56" s="678"/>
      <c r="E56" s="678"/>
      <c r="F56" s="684"/>
      <c r="G56" s="359"/>
    </row>
    <row r="57" spans="1:8" s="360" customFormat="1" ht="19.899999999999999" customHeight="1" x14ac:dyDescent="0.2">
      <c r="A57" s="427"/>
      <c r="B57" s="425"/>
      <c r="C57" s="677"/>
      <c r="D57" s="678"/>
      <c r="E57" s="678"/>
      <c r="F57" s="684"/>
      <c r="G57" s="359"/>
    </row>
    <row r="58" spans="1:8" s="360" customFormat="1" ht="19.899999999999999" customHeight="1" x14ac:dyDescent="0.2">
      <c r="A58" s="415"/>
      <c r="B58" s="416"/>
      <c r="C58" s="680"/>
      <c r="D58" s="681"/>
      <c r="E58" s="681"/>
      <c r="F58" s="685"/>
      <c r="G58" s="359"/>
    </row>
    <row r="59" spans="1:8" s="360" customFormat="1" ht="19.899999999999999" customHeight="1" thickBot="1" x14ac:dyDescent="0.25">
      <c r="A59" s="419" t="s">
        <v>2012</v>
      </c>
      <c r="B59" s="412"/>
      <c r="C59" s="658" t="s">
        <v>598</v>
      </c>
      <c r="D59" s="659"/>
      <c r="E59" s="660"/>
      <c r="F59" s="661"/>
      <c r="G59" s="359" t="str">
        <f>IF(OR($E$59="",AND(NOT($G$60=""),$C$60="")),"NG","OK")</f>
        <v>NG</v>
      </c>
      <c r="H59" s="360" t="s">
        <v>2058</v>
      </c>
    </row>
    <row r="60" spans="1:8" s="360" customFormat="1" ht="19.899999999999999" customHeight="1" thickBot="1" x14ac:dyDescent="0.25">
      <c r="A60" s="424"/>
      <c r="B60" s="425"/>
      <c r="C60" s="690"/>
      <c r="D60" s="691"/>
      <c r="E60" s="691"/>
      <c r="F60" s="691"/>
      <c r="G60" s="428" t="str">
        <f>IF(E59="⑦その他","他","")</f>
        <v/>
      </c>
    </row>
    <row r="61" spans="1:8" s="360" customFormat="1" ht="19.899999999999999" customHeight="1" x14ac:dyDescent="0.2">
      <c r="A61" s="426"/>
      <c r="B61" s="416"/>
      <c r="C61" s="688"/>
      <c r="D61" s="689"/>
      <c r="E61" s="689"/>
      <c r="F61" s="692"/>
      <c r="G61" s="359"/>
    </row>
    <row r="62" spans="1:8" s="360" customFormat="1" ht="19.899999999999999" customHeight="1" x14ac:dyDescent="0.2">
      <c r="A62" s="411" t="s">
        <v>2007</v>
      </c>
      <c r="B62" s="412"/>
      <c r="C62" s="677"/>
      <c r="D62" s="678"/>
      <c r="E62" s="678"/>
      <c r="F62" s="679"/>
      <c r="G62" s="359"/>
    </row>
    <row r="63" spans="1:8" s="360" customFormat="1" ht="19.899999999999999" customHeight="1" x14ac:dyDescent="0.2">
      <c r="A63" s="427" t="s">
        <v>2008</v>
      </c>
      <c r="B63" s="425"/>
      <c r="C63" s="677"/>
      <c r="D63" s="678"/>
      <c r="E63" s="678"/>
      <c r="F63" s="679"/>
      <c r="G63" s="359"/>
    </row>
    <row r="64" spans="1:8" s="360" customFormat="1" ht="19.899999999999999" customHeight="1" x14ac:dyDescent="0.2">
      <c r="A64" s="427" t="s">
        <v>2010</v>
      </c>
      <c r="B64" s="425"/>
      <c r="C64" s="677"/>
      <c r="D64" s="678"/>
      <c r="E64" s="678"/>
      <c r="F64" s="679"/>
      <c r="G64" s="359"/>
    </row>
    <row r="65" spans="1:8" s="360" customFormat="1" ht="19.899999999999999" customHeight="1" x14ac:dyDescent="0.2">
      <c r="A65" s="415"/>
      <c r="B65" s="416"/>
      <c r="C65" s="680"/>
      <c r="D65" s="681"/>
      <c r="E65" s="681"/>
      <c r="F65" s="682"/>
      <c r="G65" s="359"/>
    </row>
    <row r="66" spans="1:8" s="360" customFormat="1" ht="21.75" customHeight="1" x14ac:dyDescent="0.2">
      <c r="A66" s="424" t="s">
        <v>2013</v>
      </c>
      <c r="B66" s="425"/>
      <c r="C66" s="693" t="s">
        <v>1945</v>
      </c>
      <c r="D66" s="694"/>
      <c r="E66" s="694"/>
      <c r="F66" s="695"/>
      <c r="G66" s="359"/>
    </row>
    <row r="67" spans="1:8" s="360" customFormat="1" ht="21.75" customHeight="1" x14ac:dyDescent="0.2">
      <c r="A67" s="424"/>
      <c r="B67" s="425"/>
      <c r="C67" s="696"/>
      <c r="D67" s="697"/>
      <c r="E67" s="697"/>
      <c r="F67" s="698"/>
      <c r="G67" s="359"/>
    </row>
    <row r="68" spans="1:8" s="360" customFormat="1" ht="19.899999999999999" customHeight="1" x14ac:dyDescent="0.2">
      <c r="A68" s="424"/>
      <c r="B68" s="425"/>
      <c r="C68" s="674"/>
      <c r="D68" s="675"/>
      <c r="E68" s="675"/>
      <c r="F68" s="683"/>
      <c r="G68" s="359"/>
    </row>
    <row r="69" spans="1:8" s="360" customFormat="1" ht="19.899999999999999" customHeight="1" x14ac:dyDescent="0.2">
      <c r="A69" s="424"/>
      <c r="B69" s="425"/>
      <c r="C69" s="680"/>
      <c r="D69" s="681"/>
      <c r="E69" s="681"/>
      <c r="F69" s="685"/>
      <c r="G69" s="359"/>
    </row>
    <row r="70" spans="1:8" s="360" customFormat="1" ht="19.899999999999999" customHeight="1" thickBot="1" x14ac:dyDescent="0.25">
      <c r="A70" s="429" t="s">
        <v>2014</v>
      </c>
      <c r="B70" s="414"/>
      <c r="C70" s="658" t="s">
        <v>1946</v>
      </c>
      <c r="D70" s="659"/>
      <c r="E70" s="660"/>
      <c r="F70" s="699"/>
      <c r="G70" s="359" t="str">
        <f>IF(OR($E$70="",AND(NOT($G$71=""),$C$71="")),"NG","OK")</f>
        <v>NG</v>
      </c>
      <c r="H70" s="360" t="s">
        <v>1977</v>
      </c>
    </row>
    <row r="71" spans="1:8" s="360" customFormat="1" ht="19.899999999999999" customHeight="1" thickBot="1" x14ac:dyDescent="0.25">
      <c r="A71" s="419" t="s">
        <v>2002</v>
      </c>
      <c r="B71" s="412"/>
      <c r="C71" s="686"/>
      <c r="D71" s="687"/>
      <c r="E71" s="687"/>
      <c r="F71" s="687"/>
      <c r="G71" s="428" t="str">
        <f>IF($E$70="⑤その他","他","")</f>
        <v/>
      </c>
    </row>
    <row r="72" spans="1:8" s="360" customFormat="1" ht="19.899999999999999" customHeight="1" x14ac:dyDescent="0.2">
      <c r="A72" s="426"/>
      <c r="B72" s="416"/>
      <c r="C72" s="688"/>
      <c r="D72" s="689"/>
      <c r="E72" s="689"/>
      <c r="F72" s="689"/>
      <c r="G72" s="359"/>
    </row>
    <row r="73" spans="1:8" s="360" customFormat="1" ht="19.899999999999999" customHeight="1" x14ac:dyDescent="0.2">
      <c r="A73" s="370"/>
      <c r="C73" s="406"/>
      <c r="F73" s="371"/>
      <c r="G73" s="359"/>
    </row>
    <row r="74" spans="1:8" s="360" customFormat="1" ht="19.899999999999999" customHeight="1" x14ac:dyDescent="0.2">
      <c r="A74" s="370"/>
      <c r="C74" s="406"/>
      <c r="F74" s="371"/>
      <c r="G74" s="359"/>
    </row>
    <row r="75" spans="1:8" s="360" customFormat="1" ht="19.899999999999999" customHeight="1" x14ac:dyDescent="0.2">
      <c r="A75" s="370"/>
      <c r="B75" s="430" t="str">
        <f>IF(COUNTIF($G$1:$G$72,"NG")&gt;0,"未記入のセルが有ります。以下の項目に水色と黄色のセルが残っていないかご確認下さい。","")</f>
        <v>未記入のセルが有ります。以下の項目に水色と黄色のセルが残っていないかご確認下さい。</v>
      </c>
      <c r="C75" s="406"/>
      <c r="F75" s="371"/>
      <c r="G75" s="359"/>
    </row>
    <row r="76" spans="1:8" s="360" customFormat="1" ht="19.899999999999999" customHeight="1" x14ac:dyDescent="0.2">
      <c r="A76" s="370"/>
      <c r="B76" s="430" t="str">
        <f>IF(OR(G59&lt;&gt;"NG",$G$70="NG"),"なお、その他を選択した場合、具体的な記入が必要となりますのでご注意下さい","")</f>
        <v>なお、その他を選択した場合、具体的な記入が必要となりますのでご注意下さい</v>
      </c>
      <c r="C76" s="406"/>
      <c r="F76" s="371"/>
      <c r="G76" s="359"/>
    </row>
    <row r="77" spans="1:8" s="360" customFormat="1" ht="19.899999999999999" customHeight="1" x14ac:dyDescent="0.2">
      <c r="A77" s="370"/>
      <c r="B77" s="430"/>
      <c r="C77" s="406"/>
      <c r="F77" s="371"/>
      <c r="G77" s="359"/>
    </row>
    <row r="78" spans="1:8" s="360" customFormat="1" ht="19.899999999999999" customHeight="1" x14ac:dyDescent="0.2">
      <c r="A78" s="370"/>
      <c r="B78" s="430" t="str">
        <f>IF($G$2="NG",$H$2,"")</f>
        <v>報告日</v>
      </c>
      <c r="C78" s="431" t="str">
        <f>IF($G$10="NG",$H$10,"")</f>
        <v>１－１．</v>
      </c>
      <c r="D78" s="432">
        <f>IF($G$19="NG",$H$19,"")</f>
        <v>2</v>
      </c>
      <c r="E78" s="430" t="str">
        <f>IF($G$30="NG",$H$30,"")</f>
        <v>３－１．</v>
      </c>
      <c r="F78" s="433" t="str">
        <f>IF($G$31="NG",$H$31,"")</f>
        <v>３－２．</v>
      </c>
      <c r="G78" s="359"/>
    </row>
    <row r="79" spans="1:8" s="360" customFormat="1" ht="19.899999999999999" customHeight="1" x14ac:dyDescent="0.2">
      <c r="B79" s="430" t="str">
        <f>IF($G$35="NG",$H$35,"")</f>
        <v>4</v>
      </c>
      <c r="C79" s="430" t="str">
        <f>IF($G$39="NG",$H$39,"")</f>
        <v>５－１．</v>
      </c>
      <c r="D79" s="431" t="str">
        <f>IF($G$41="NG",$H$41,"")</f>
        <v>５－２．</v>
      </c>
      <c r="E79" s="430" t="str">
        <f>IF($G$59="NG",$H$59,"")</f>
        <v>５－２．(成果物）</v>
      </c>
      <c r="F79" s="433" t="str">
        <f>IF($G$70="NG",$H$70,"")</f>
        <v>５－３．</v>
      </c>
      <c r="G79" s="359"/>
    </row>
    <row r="80" spans="1:8" s="360" customFormat="1" ht="19.899999999999999" customHeight="1" x14ac:dyDescent="0.2">
      <c r="A80" s="370"/>
      <c r="C80" s="406"/>
      <c r="F80" s="371"/>
      <c r="G80" s="359"/>
    </row>
    <row r="81" spans="1:7" s="360" customFormat="1" ht="19.899999999999999" customHeight="1" x14ac:dyDescent="0.2">
      <c r="A81" s="370"/>
      <c r="C81" s="406"/>
      <c r="F81" s="371"/>
      <c r="G81" s="359"/>
    </row>
    <row r="82" spans="1:7" s="360" customFormat="1" ht="19.899999999999999" customHeight="1" x14ac:dyDescent="0.2">
      <c r="A82" s="370" t="s">
        <v>2029</v>
      </c>
      <c r="C82" s="406"/>
      <c r="F82" s="371"/>
      <c r="G82" s="359"/>
    </row>
    <row r="83" spans="1:7" s="360" customFormat="1" ht="19.899999999999999" customHeight="1" x14ac:dyDescent="0.2">
      <c r="A83" s="434" t="s">
        <v>1960</v>
      </c>
      <c r="B83" s="422"/>
      <c r="C83" s="421"/>
      <c r="D83" s="422"/>
      <c r="E83" s="422"/>
      <c r="F83" s="414"/>
      <c r="G83" s="359"/>
    </row>
    <row r="84" spans="1:7" s="360" customFormat="1" ht="19.899999999999999" customHeight="1" x14ac:dyDescent="0.2">
      <c r="A84" s="370"/>
      <c r="C84" s="406"/>
      <c r="F84" s="371"/>
      <c r="G84" s="359"/>
    </row>
    <row r="85" spans="1:7" s="360" customFormat="1" ht="19.899999999999999" customHeight="1" x14ac:dyDescent="0.2">
      <c r="A85" s="370"/>
      <c r="C85" s="406"/>
      <c r="F85" s="371"/>
      <c r="G85" s="359"/>
    </row>
    <row r="86" spans="1:7" s="360" customFormat="1" ht="19.899999999999999" customHeight="1" x14ac:dyDescent="0.2">
      <c r="A86" s="370"/>
      <c r="C86" s="406"/>
      <c r="F86" s="371"/>
      <c r="G86" s="359"/>
    </row>
    <row r="87" spans="1:7" s="360" customFormat="1" ht="19.899999999999999" customHeight="1" x14ac:dyDescent="0.2">
      <c r="A87" s="370"/>
      <c r="C87" s="406"/>
      <c r="F87" s="371"/>
      <c r="G87" s="359"/>
    </row>
    <row r="88" spans="1:7" s="360" customFormat="1" ht="19.899999999999999" customHeight="1" x14ac:dyDescent="0.2">
      <c r="A88" s="370"/>
      <c r="C88" s="406"/>
      <c r="F88" s="371"/>
      <c r="G88" s="359"/>
    </row>
    <row r="89" spans="1:7" s="360" customFormat="1" ht="19.899999999999999" customHeight="1" x14ac:dyDescent="0.2">
      <c r="A89" s="370"/>
      <c r="C89" s="406"/>
      <c r="F89" s="371"/>
      <c r="G89" s="359"/>
    </row>
    <row r="90" spans="1:7" s="360" customFormat="1" ht="19.899999999999999" customHeight="1" x14ac:dyDescent="0.2">
      <c r="A90" s="370"/>
      <c r="C90" s="406"/>
      <c r="F90" s="371"/>
      <c r="G90" s="359"/>
    </row>
    <row r="91" spans="1:7" s="360" customFormat="1" ht="19.899999999999999" customHeight="1" x14ac:dyDescent="0.2">
      <c r="A91" s="370"/>
      <c r="C91" s="406"/>
      <c r="F91" s="371"/>
      <c r="G91" s="359"/>
    </row>
    <row r="92" spans="1:7" s="360" customFormat="1" ht="19.899999999999999" customHeight="1" x14ac:dyDescent="0.2">
      <c r="A92" s="370"/>
      <c r="C92" s="406"/>
      <c r="F92" s="371"/>
      <c r="G92" s="359"/>
    </row>
    <row r="93" spans="1:7" s="360" customFormat="1" ht="19.899999999999999" customHeight="1" x14ac:dyDescent="0.2">
      <c r="A93" s="370"/>
      <c r="C93" s="406"/>
      <c r="F93" s="371"/>
      <c r="G93" s="359"/>
    </row>
    <row r="94" spans="1:7" s="360" customFormat="1" ht="19.899999999999999" customHeight="1" x14ac:dyDescent="0.2">
      <c r="A94" s="370"/>
      <c r="C94" s="406"/>
      <c r="F94" s="371"/>
      <c r="G94" s="359"/>
    </row>
    <row r="95" spans="1:7" s="360" customFormat="1" ht="19.899999999999999" customHeight="1" x14ac:dyDescent="0.2">
      <c r="A95" s="370"/>
      <c r="C95" s="406"/>
      <c r="F95" s="371"/>
      <c r="G95" s="359"/>
    </row>
    <row r="96" spans="1:7" s="360" customFormat="1" ht="19.899999999999999" customHeight="1" x14ac:dyDescent="0.2">
      <c r="A96" s="370"/>
      <c r="C96" s="406"/>
      <c r="F96" s="371"/>
      <c r="G96" s="359"/>
    </row>
    <row r="97" spans="1:7" s="360" customFormat="1" ht="19.899999999999999" customHeight="1" x14ac:dyDescent="0.2">
      <c r="A97" s="370"/>
      <c r="C97" s="406"/>
      <c r="F97" s="371"/>
      <c r="G97" s="359"/>
    </row>
    <row r="98" spans="1:7" s="360" customFormat="1" ht="19.899999999999999" customHeight="1" x14ac:dyDescent="0.2">
      <c r="A98" s="370"/>
      <c r="C98" s="406"/>
      <c r="F98" s="371"/>
      <c r="G98" s="359"/>
    </row>
    <row r="99" spans="1:7" s="360" customFormat="1" ht="19.899999999999999" customHeight="1" x14ac:dyDescent="0.2">
      <c r="A99" s="370"/>
      <c r="C99" s="406"/>
      <c r="F99" s="371"/>
      <c r="G99" s="359"/>
    </row>
    <row r="100" spans="1:7" s="360" customFormat="1" ht="19.899999999999999" customHeight="1" x14ac:dyDescent="0.2">
      <c r="A100" s="370"/>
      <c r="C100" s="406"/>
      <c r="F100" s="371"/>
      <c r="G100" s="359"/>
    </row>
    <row r="101" spans="1:7" s="360" customFormat="1" ht="19.899999999999999" customHeight="1" x14ac:dyDescent="0.2">
      <c r="A101" s="370"/>
      <c r="C101" s="406"/>
      <c r="F101" s="371"/>
      <c r="G101" s="359"/>
    </row>
    <row r="102" spans="1:7" s="360" customFormat="1" ht="19.899999999999999" customHeight="1" x14ac:dyDescent="0.2">
      <c r="A102" s="370"/>
      <c r="C102" s="406"/>
      <c r="F102" s="371"/>
      <c r="G102" s="359"/>
    </row>
    <row r="103" spans="1:7" s="360" customFormat="1" ht="19.899999999999999" customHeight="1" x14ac:dyDescent="0.2">
      <c r="A103" s="370"/>
      <c r="C103" s="406"/>
      <c r="F103" s="371"/>
      <c r="G103" s="359"/>
    </row>
    <row r="104" spans="1:7" s="360" customFormat="1" ht="19.899999999999999" customHeight="1" x14ac:dyDescent="0.2">
      <c r="A104" s="370"/>
      <c r="C104" s="406"/>
      <c r="F104" s="371"/>
      <c r="G104" s="359"/>
    </row>
    <row r="105" spans="1:7" s="360" customFormat="1" ht="19.899999999999999" customHeight="1" x14ac:dyDescent="0.2">
      <c r="A105" s="370"/>
      <c r="C105" s="406"/>
      <c r="F105" s="371"/>
      <c r="G105" s="359"/>
    </row>
    <row r="106" spans="1:7" s="360" customFormat="1" ht="19.899999999999999" customHeight="1" x14ac:dyDescent="0.2">
      <c r="A106" s="370"/>
      <c r="C106" s="406"/>
      <c r="F106" s="371"/>
      <c r="G106" s="359"/>
    </row>
    <row r="107" spans="1:7" s="360" customFormat="1" ht="19.899999999999999" customHeight="1" x14ac:dyDescent="0.2">
      <c r="A107" s="370"/>
      <c r="C107" s="406"/>
      <c r="F107" s="371"/>
      <c r="G107" s="359"/>
    </row>
    <row r="108" spans="1:7" s="360" customFormat="1" ht="19.899999999999999" customHeight="1" x14ac:dyDescent="0.2">
      <c r="A108" s="370"/>
      <c r="C108" s="406"/>
      <c r="F108" s="371"/>
      <c r="G108" s="359"/>
    </row>
    <row r="109" spans="1:7" s="360" customFormat="1" ht="19.899999999999999" customHeight="1" x14ac:dyDescent="0.2">
      <c r="A109" s="370"/>
      <c r="C109" s="406"/>
      <c r="F109" s="371"/>
      <c r="G109" s="359"/>
    </row>
    <row r="110" spans="1:7" s="360" customFormat="1" ht="19.899999999999999" customHeight="1" x14ac:dyDescent="0.2">
      <c r="A110" s="370"/>
      <c r="C110" s="406"/>
      <c r="F110" s="371"/>
      <c r="G110" s="359"/>
    </row>
    <row r="111" spans="1:7" s="360" customFormat="1" ht="19.899999999999999" customHeight="1" x14ac:dyDescent="0.2">
      <c r="A111" s="370"/>
      <c r="C111" s="406"/>
      <c r="F111" s="371"/>
      <c r="G111" s="359"/>
    </row>
    <row r="112" spans="1:7" s="360" customFormat="1" ht="19.899999999999999" customHeight="1" x14ac:dyDescent="0.2">
      <c r="A112" s="370"/>
      <c r="C112" s="406"/>
      <c r="F112" s="371"/>
      <c r="G112" s="359"/>
    </row>
    <row r="113" spans="1:7" s="360" customFormat="1" ht="19.899999999999999" customHeight="1" x14ac:dyDescent="0.2">
      <c r="A113" s="370"/>
      <c r="C113" s="406"/>
      <c r="F113" s="371"/>
      <c r="G113" s="359"/>
    </row>
    <row r="114" spans="1:7" s="360" customFormat="1" ht="19.899999999999999" customHeight="1" x14ac:dyDescent="0.2">
      <c r="A114" s="370"/>
      <c r="C114" s="406"/>
      <c r="F114" s="371"/>
      <c r="G114" s="359"/>
    </row>
    <row r="115" spans="1:7" s="360" customFormat="1" ht="19.899999999999999" customHeight="1" x14ac:dyDescent="0.2">
      <c r="A115" s="370"/>
      <c r="C115" s="406"/>
      <c r="F115" s="371"/>
      <c r="G115" s="359"/>
    </row>
    <row r="116" spans="1:7" s="360" customFormat="1" ht="19.899999999999999" customHeight="1" x14ac:dyDescent="0.2">
      <c r="A116" s="370"/>
      <c r="C116" s="406"/>
      <c r="F116" s="371"/>
      <c r="G116" s="359"/>
    </row>
    <row r="117" spans="1:7" s="360" customFormat="1" ht="19.899999999999999" customHeight="1" x14ac:dyDescent="0.2">
      <c r="A117" s="370"/>
      <c r="C117" s="406"/>
      <c r="F117" s="371"/>
      <c r="G117" s="359"/>
    </row>
    <row r="118" spans="1:7" s="360" customFormat="1" ht="19.899999999999999" customHeight="1" x14ac:dyDescent="0.2">
      <c r="A118" s="370"/>
      <c r="C118" s="406"/>
      <c r="F118" s="371"/>
      <c r="G118" s="359"/>
    </row>
    <row r="119" spans="1:7" s="360" customFormat="1" ht="19.899999999999999" customHeight="1" x14ac:dyDescent="0.2">
      <c r="A119" s="370"/>
      <c r="C119" s="406"/>
      <c r="F119" s="371"/>
      <c r="G119" s="359"/>
    </row>
    <row r="120" spans="1:7" s="360" customFormat="1" ht="19.899999999999999" customHeight="1" x14ac:dyDescent="0.2">
      <c r="A120" s="370"/>
      <c r="C120" s="406"/>
      <c r="F120" s="371"/>
      <c r="G120" s="359"/>
    </row>
    <row r="121" spans="1:7" s="360" customFormat="1" ht="19.899999999999999" customHeight="1" x14ac:dyDescent="0.2">
      <c r="A121" s="370"/>
      <c r="C121" s="406"/>
      <c r="F121" s="371"/>
      <c r="G121" s="359"/>
    </row>
    <row r="122" spans="1:7" s="360" customFormat="1" ht="19.899999999999999" customHeight="1" x14ac:dyDescent="0.2">
      <c r="A122" s="370"/>
      <c r="C122" s="406"/>
      <c r="F122" s="371"/>
      <c r="G122" s="359"/>
    </row>
    <row r="123" spans="1:7" s="360" customFormat="1" ht="19.899999999999999" customHeight="1" x14ac:dyDescent="0.2">
      <c r="A123" s="370"/>
      <c r="C123" s="406"/>
      <c r="F123" s="371"/>
      <c r="G123" s="359"/>
    </row>
    <row r="124" spans="1:7" s="360" customFormat="1" ht="19.899999999999999" customHeight="1" x14ac:dyDescent="0.2">
      <c r="A124" s="370"/>
      <c r="C124" s="406"/>
      <c r="F124" s="371"/>
      <c r="G124" s="359"/>
    </row>
    <row r="125" spans="1:7" s="360" customFormat="1" ht="19.899999999999999" customHeight="1" x14ac:dyDescent="0.2">
      <c r="A125" s="370"/>
      <c r="C125" s="406"/>
      <c r="F125" s="371"/>
      <c r="G125" s="359"/>
    </row>
    <row r="126" spans="1:7" s="360" customFormat="1" ht="19.899999999999999" customHeight="1" x14ac:dyDescent="0.2">
      <c r="A126" s="370"/>
      <c r="C126" s="406"/>
      <c r="F126" s="371"/>
      <c r="G126" s="359"/>
    </row>
    <row r="127" spans="1:7" s="360" customFormat="1" ht="19.899999999999999" customHeight="1" x14ac:dyDescent="0.2">
      <c r="A127" s="370"/>
      <c r="C127" s="406"/>
      <c r="F127" s="371"/>
      <c r="G127" s="359"/>
    </row>
    <row r="128" spans="1:7" s="360" customFormat="1" ht="19.899999999999999" customHeight="1" x14ac:dyDescent="0.2">
      <c r="A128" s="370"/>
      <c r="C128" s="406"/>
      <c r="F128" s="371"/>
      <c r="G128" s="359"/>
    </row>
    <row r="129" spans="1:7" s="360" customFormat="1" ht="19.899999999999999" customHeight="1" x14ac:dyDescent="0.2">
      <c r="A129" s="370"/>
      <c r="C129" s="406"/>
      <c r="F129" s="371"/>
      <c r="G129" s="359"/>
    </row>
    <row r="130" spans="1:7" s="360" customFormat="1" ht="19.899999999999999" customHeight="1" x14ac:dyDescent="0.2">
      <c r="A130" s="370"/>
      <c r="C130" s="406"/>
      <c r="F130" s="371"/>
      <c r="G130" s="359"/>
    </row>
    <row r="131" spans="1:7" s="360" customFormat="1" ht="19.899999999999999" customHeight="1" x14ac:dyDescent="0.2">
      <c r="A131" s="370"/>
      <c r="C131" s="406"/>
      <c r="F131" s="371"/>
      <c r="G131" s="359"/>
    </row>
    <row r="132" spans="1:7" s="360" customFormat="1" ht="19.899999999999999" customHeight="1" thickBot="1" x14ac:dyDescent="0.25">
      <c r="A132" s="435"/>
      <c r="B132" s="436"/>
      <c r="C132" s="437"/>
      <c r="D132" s="436"/>
      <c r="E132" s="436"/>
      <c r="F132" s="438"/>
      <c r="G132" s="359"/>
    </row>
    <row r="133" spans="1:7" s="360" customFormat="1" ht="19.899999999999999" customHeight="1" x14ac:dyDescent="0.2">
      <c r="C133" s="406"/>
      <c r="G133" s="359"/>
    </row>
    <row r="134" spans="1:7" s="360" customFormat="1" ht="19.899999999999999" customHeight="1" x14ac:dyDescent="0.2">
      <c r="C134" s="406"/>
      <c r="G134" s="359"/>
    </row>
    <row r="135" spans="1:7" s="360" customFormat="1" ht="19.899999999999999" customHeight="1" x14ac:dyDescent="0.2">
      <c r="C135" s="406"/>
      <c r="G135" s="359"/>
    </row>
    <row r="136" spans="1:7" s="360" customFormat="1" ht="19.899999999999999" customHeight="1" x14ac:dyDescent="0.2">
      <c r="C136" s="406"/>
      <c r="G136" s="359"/>
    </row>
    <row r="137" spans="1:7" s="360" customFormat="1" ht="19.899999999999999" customHeight="1" x14ac:dyDescent="0.2">
      <c r="C137" s="406"/>
      <c r="G137" s="359"/>
    </row>
    <row r="138" spans="1:7" s="360" customFormat="1" ht="19.899999999999999" customHeight="1" x14ac:dyDescent="0.2">
      <c r="C138" s="406"/>
      <c r="G138" s="359"/>
    </row>
    <row r="139" spans="1:7" s="360" customFormat="1" ht="19.899999999999999" customHeight="1" x14ac:dyDescent="0.2">
      <c r="C139" s="406"/>
      <c r="G139" s="359"/>
    </row>
    <row r="140" spans="1:7" s="360" customFormat="1" ht="19.899999999999999" customHeight="1" x14ac:dyDescent="0.2">
      <c r="C140" s="406"/>
      <c r="G140" s="359"/>
    </row>
    <row r="141" spans="1:7" s="360" customFormat="1" ht="19.899999999999999" customHeight="1" x14ac:dyDescent="0.2">
      <c r="C141" s="406"/>
      <c r="G141" s="359"/>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C71:F72"/>
    <mergeCell ref="C60:F61"/>
    <mergeCell ref="C62:F65"/>
    <mergeCell ref="C66:F67"/>
    <mergeCell ref="C68:F69"/>
    <mergeCell ref="C70:D70"/>
    <mergeCell ref="E70:F70"/>
    <mergeCell ref="C59:D59"/>
    <mergeCell ref="E59:F59"/>
    <mergeCell ref="A25:A26"/>
    <mergeCell ref="B25:F26"/>
    <mergeCell ref="C31:D31"/>
    <mergeCell ref="C32:D32"/>
    <mergeCell ref="B36:C36"/>
    <mergeCell ref="E39:F39"/>
    <mergeCell ref="C40:D40"/>
    <mergeCell ref="C42:F45"/>
    <mergeCell ref="C46:F49"/>
    <mergeCell ref="C50:F53"/>
    <mergeCell ref="C54:F58"/>
    <mergeCell ref="B14:F14"/>
    <mergeCell ref="A20:F20"/>
    <mergeCell ref="B21:C21"/>
    <mergeCell ref="B22:C22"/>
    <mergeCell ref="A23:A24"/>
    <mergeCell ref="B23:F24"/>
    <mergeCell ref="B12:D12"/>
    <mergeCell ref="A1:F1"/>
    <mergeCell ref="A4:F4"/>
    <mergeCell ref="A6:F7"/>
    <mergeCell ref="A8:F8"/>
    <mergeCell ref="B11:D11"/>
  </mergeCells>
  <phoneticPr fontId="7"/>
  <conditionalFormatting sqref="B22:C22">
    <cfRule type="expression" dxfId="202" priority="31">
      <formula>$B$22=""</formula>
    </cfRule>
  </conditionalFormatting>
  <conditionalFormatting sqref="C30">
    <cfRule type="expression" dxfId="201" priority="30">
      <formula>$C$30=""</formula>
    </cfRule>
  </conditionalFormatting>
  <conditionalFormatting sqref="D30">
    <cfRule type="expression" dxfId="200" priority="29">
      <formula>$D$30=""</formula>
    </cfRule>
  </conditionalFormatting>
  <conditionalFormatting sqref="C40:D40">
    <cfRule type="expression" dxfId="199" priority="28">
      <formula>$C$40=""</formula>
    </cfRule>
  </conditionalFormatting>
  <conditionalFormatting sqref="E40">
    <cfRule type="expression" dxfId="198" priority="27">
      <formula>$E$40=""</formula>
    </cfRule>
  </conditionalFormatting>
  <conditionalFormatting sqref="C42:F45">
    <cfRule type="expression" dxfId="197" priority="26">
      <formula>$C$42=""</formula>
    </cfRule>
  </conditionalFormatting>
  <conditionalFormatting sqref="C46:F49">
    <cfRule type="expression" dxfId="196" priority="25">
      <formula>$C$46=""</formula>
    </cfRule>
  </conditionalFormatting>
  <conditionalFormatting sqref="C50:F53">
    <cfRule type="expression" dxfId="195" priority="24">
      <formula>$C$50=""</formula>
    </cfRule>
  </conditionalFormatting>
  <conditionalFormatting sqref="C54:F58">
    <cfRule type="expression" dxfId="194" priority="23">
      <formula>$C$54=""</formula>
    </cfRule>
  </conditionalFormatting>
  <conditionalFormatting sqref="C62:F65">
    <cfRule type="expression" dxfId="193" priority="22">
      <formula>$C$62=""</formula>
    </cfRule>
  </conditionalFormatting>
  <conditionalFormatting sqref="C68:F69">
    <cfRule type="expression" dxfId="192" priority="21">
      <formula>$C$68=""</formula>
    </cfRule>
  </conditionalFormatting>
  <conditionalFormatting sqref="E70:F70">
    <cfRule type="expression" dxfId="191" priority="20">
      <formula>$E$70=""</formula>
    </cfRule>
  </conditionalFormatting>
  <conditionalFormatting sqref="C71:F72">
    <cfRule type="expression" dxfId="190" priority="18">
      <formula>$G$71=""</formula>
    </cfRule>
    <cfRule type="expression" dxfId="189" priority="19">
      <formula>$C$71=""</formula>
    </cfRule>
  </conditionalFormatting>
  <conditionalFormatting sqref="F2">
    <cfRule type="expression" dxfId="188" priority="17">
      <formula>$F$2=""</formula>
    </cfRule>
  </conditionalFormatting>
  <conditionalFormatting sqref="A16:A17">
    <cfRule type="expression" dxfId="187" priority="16">
      <formula>$G$11=""</formula>
    </cfRule>
  </conditionalFormatting>
  <conditionalFormatting sqref="E59:F59">
    <cfRule type="expression" dxfId="186" priority="32">
      <formula>$E$59=""</formula>
    </cfRule>
  </conditionalFormatting>
  <conditionalFormatting sqref="C60:F61">
    <cfRule type="expression" dxfId="185" priority="33">
      <formula>$G$60=""</formula>
    </cfRule>
    <cfRule type="expression" dxfId="184" priority="34">
      <formula>$C$60=""</formula>
    </cfRule>
  </conditionalFormatting>
  <conditionalFormatting sqref="E30">
    <cfRule type="expression" dxfId="183" priority="15">
      <formula>$E$30=0</formula>
    </cfRule>
  </conditionalFormatting>
  <conditionalFormatting sqref="B36">
    <cfRule type="expression" dxfId="182" priority="14">
      <formula>$B$36=""</formula>
    </cfRule>
  </conditionalFormatting>
  <conditionalFormatting sqref="B11:D11">
    <cfRule type="expression" dxfId="181" priority="13">
      <formula>$B$11=""</formula>
    </cfRule>
  </conditionalFormatting>
  <conditionalFormatting sqref="F11">
    <cfRule type="expression" dxfId="180" priority="12">
      <formula>$F$11=""</formula>
    </cfRule>
  </conditionalFormatting>
  <conditionalFormatting sqref="B12:D12">
    <cfRule type="expression" dxfId="179" priority="11">
      <formula>$B$12=""</formula>
    </cfRule>
  </conditionalFormatting>
  <conditionalFormatting sqref="F12">
    <cfRule type="expression" dxfId="178" priority="10">
      <formula>$F$12=""</formula>
    </cfRule>
  </conditionalFormatting>
  <conditionalFormatting sqref="B13">
    <cfRule type="expression" dxfId="177" priority="9">
      <formula>$B$13=""</formula>
    </cfRule>
  </conditionalFormatting>
  <conditionalFormatting sqref="D13">
    <cfRule type="expression" dxfId="176" priority="8">
      <formula>$D$13=""</formula>
    </cfRule>
  </conditionalFormatting>
  <conditionalFormatting sqref="F13">
    <cfRule type="expression" dxfId="175" priority="7">
      <formula>$F$13=""</formula>
    </cfRule>
  </conditionalFormatting>
  <conditionalFormatting sqref="B14:F14">
    <cfRule type="expression" dxfId="174" priority="6">
      <formula>$B$14=""</formula>
    </cfRule>
  </conditionalFormatting>
  <conditionalFormatting sqref="B16:F17">
    <cfRule type="expression" dxfId="173" priority="5">
      <formula>$G$11=""</formula>
    </cfRule>
  </conditionalFormatting>
  <conditionalFormatting sqref="B21:C21">
    <cfRule type="expression" dxfId="172" priority="4">
      <formula>$B$21=""</formula>
    </cfRule>
  </conditionalFormatting>
  <conditionalFormatting sqref="B30">
    <cfRule type="expression" dxfId="171" priority="3">
      <formula>$B$30=""</formula>
    </cfRule>
  </conditionalFormatting>
  <conditionalFormatting sqref="C33">
    <cfRule type="expression" dxfId="170" priority="1">
      <formula>$G$42&lt;1</formula>
    </cfRule>
    <cfRule type="expression" dxfId="169" priority="2">
      <formula>$F$44=""</formula>
    </cfRule>
  </conditionalFormatting>
  <dataValidations count="7">
    <dataValidation type="time" imeMode="disabled" operator="greaterThanOrEqual" allowBlank="1" showInputMessage="1" showErrorMessage="1" prompt="半角で「15:00」のようにご記入下さい。" sqref="C30" xr:uid="{741447AB-ABDD-436E-A2A8-2077CCB0985C}">
      <formula1>0</formula1>
    </dataValidation>
    <dataValidation type="time" imeMode="disabled" operator="greaterThanOrEqual" allowBlank="1" showInputMessage="1" showErrorMessage="1" prompt="半角で「15:00」のようにご記入下さい。" sqref="D30" xr:uid="{3C24A3D2-8D1B-4577-8AA1-9436E2B03CF8}">
      <formula1>$C$30</formula1>
    </dataValidation>
    <dataValidation type="whole" imeMode="disabled" operator="greaterThanOrEqual" allowBlank="1" showInputMessage="1" showErrorMessage="1" prompt="半角で数字をご記入下さい。" sqref="E40" xr:uid="{18CF507C-80AE-4F5D-8A32-948FE20A2809}">
      <formula1>0</formula1>
    </dataValidation>
    <dataValidation type="date" imeMode="disabled" operator="greaterThanOrEqual" allowBlank="1" showInputMessage="1" showErrorMessage="1" prompt="半角で「7/10」のようにご記入下さい。" sqref="F2" xr:uid="{EACFC3A1-42E5-4CAF-A52E-F25E0B358AAD}">
      <formula1>42531</formula1>
    </dataValidation>
    <dataValidation allowBlank="1" showInputMessage="1" showErrorMessage="1" prompt="その他を選択した場合具体的にご記入下さい。" sqref="C60:F61" xr:uid="{81944FF7-E2F1-43FB-A49B-21AC599B9E6D}"/>
    <dataValidation imeMode="disabled" allowBlank="1" showInputMessage="1" showErrorMessage="1" prompt="休憩があった場合のみ記入下さい。休憩時間は（分）で記入下さい。" sqref="E30" xr:uid="{B0A5750A-5A39-42DE-839A-40F6CBDD5E64}"/>
    <dataValidation type="date" imeMode="disabled" allowBlank="1" showInputMessage="1" showErrorMessage="1" error="2022年3月4日までになります。" prompt="半角で「7/10」のようにご記入下さい。_x000a_" sqref="B30" xr:uid="{3981D098-8B73-4487-8F22-E514A50037C9}">
      <formula1>44306</formula1>
      <formula2>44624</formula2>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C03B7-36F2-474E-99AA-03DEFC2B9FA2}">
  <dimension ref="A1:I149"/>
  <sheetViews>
    <sheetView view="pageBreakPreview" topLeftCell="A17" zoomScaleNormal="55" zoomScaleSheetLayoutView="100" workbookViewId="0">
      <selection activeCell="A20" sqref="A20:F20"/>
    </sheetView>
  </sheetViews>
  <sheetFormatPr defaultColWidth="8.90625" defaultRowHeight="13" x14ac:dyDescent="0.2"/>
  <cols>
    <col min="1" max="1" width="14.453125" style="439" customWidth="1"/>
    <col min="2" max="6" width="22.7265625" style="439" customWidth="1"/>
    <col min="7" max="7" width="7.36328125" style="440" hidden="1" customWidth="1"/>
    <col min="8" max="8" width="10.453125" style="439" hidden="1" customWidth="1"/>
    <col min="9" max="9" width="46.7265625" style="439" hidden="1" customWidth="1"/>
    <col min="10" max="16384" width="8.90625" style="439"/>
  </cols>
  <sheetData>
    <row r="1" spans="1:8" s="360" customFormat="1" ht="19.899999999999999" customHeight="1" x14ac:dyDescent="0.2">
      <c r="A1" s="634" t="s">
        <v>1964</v>
      </c>
      <c r="B1" s="635"/>
      <c r="C1" s="635"/>
      <c r="D1" s="635"/>
      <c r="E1" s="635"/>
      <c r="F1" s="636"/>
      <c r="G1" s="359"/>
    </row>
    <row r="2" spans="1:8" s="360" customFormat="1" ht="19.899999999999999" customHeight="1" x14ac:dyDescent="0.2">
      <c r="A2" s="361" t="s">
        <v>1953</v>
      </c>
      <c r="E2" s="362" t="s">
        <v>914</v>
      </c>
      <c r="F2" s="363"/>
      <c r="G2" s="359" t="str">
        <f>IF($F$2="","NG","OK")</f>
        <v>NG</v>
      </c>
      <c r="H2" s="360" t="s">
        <v>914</v>
      </c>
    </row>
    <row r="3" spans="1:8" s="360" customFormat="1" ht="19.899999999999999" customHeight="1" x14ac:dyDescent="0.2">
      <c r="A3" s="364"/>
      <c r="B3" s="365"/>
      <c r="C3" s="365"/>
      <c r="D3" s="365"/>
      <c r="E3" s="362" t="s">
        <v>14</v>
      </c>
      <c r="F3" s="366" t="str">
        <f>IF(報告書第６日目!F3="","",報告書第６日目!F3)</f>
        <v/>
      </c>
      <c r="G3" s="359" t="str">
        <f>IF($F$3="NG","×","")</f>
        <v/>
      </c>
    </row>
    <row r="4" spans="1:8" s="360" customFormat="1" ht="19.899999999999999" customHeight="1" x14ac:dyDescent="0.2">
      <c r="A4" s="637" t="s">
        <v>2990</v>
      </c>
      <c r="B4" s="638"/>
      <c r="C4" s="638"/>
      <c r="D4" s="638"/>
      <c r="E4" s="638"/>
      <c r="F4" s="639"/>
      <c r="G4" s="359"/>
    </row>
    <row r="5" spans="1:8" s="360" customFormat="1" ht="19.899999999999999" customHeight="1" x14ac:dyDescent="0.2">
      <c r="A5" s="367"/>
      <c r="B5" s="368"/>
      <c r="C5" s="368"/>
      <c r="D5" s="368"/>
      <c r="E5" s="368"/>
      <c r="F5" s="369"/>
      <c r="G5" s="359"/>
    </row>
    <row r="6" spans="1:8" s="360" customFormat="1" ht="19.899999999999999" customHeight="1" x14ac:dyDescent="0.2">
      <c r="A6" s="640" t="s">
        <v>1941</v>
      </c>
      <c r="B6" s="641"/>
      <c r="C6" s="641"/>
      <c r="D6" s="641"/>
      <c r="E6" s="641"/>
      <c r="F6" s="642"/>
      <c r="G6" s="359"/>
    </row>
    <row r="7" spans="1:8" s="360" customFormat="1" ht="19.899999999999999" customHeight="1" x14ac:dyDescent="0.2">
      <c r="A7" s="643"/>
      <c r="B7" s="641"/>
      <c r="C7" s="641"/>
      <c r="D7" s="641"/>
      <c r="E7" s="641"/>
      <c r="F7" s="642"/>
      <c r="G7" s="359"/>
    </row>
    <row r="8" spans="1:8" s="360" customFormat="1" ht="19.899999999999999" customHeight="1" x14ac:dyDescent="0.2">
      <c r="A8" s="644" t="s">
        <v>1918</v>
      </c>
      <c r="B8" s="645"/>
      <c r="C8" s="645"/>
      <c r="D8" s="645"/>
      <c r="E8" s="645"/>
      <c r="F8" s="646"/>
      <c r="G8" s="359"/>
    </row>
    <row r="9" spans="1:8" s="360" customFormat="1" ht="19.899999999999999" customHeight="1" x14ac:dyDescent="0.2">
      <c r="A9" s="370" t="s">
        <v>1741</v>
      </c>
      <c r="F9" s="371"/>
      <c r="G9" s="359"/>
    </row>
    <row r="10" spans="1:8" s="360" customFormat="1" ht="19.899999999999999" customHeight="1" thickBot="1" x14ac:dyDescent="0.25">
      <c r="A10" s="370" t="s">
        <v>1898</v>
      </c>
      <c r="F10" s="371"/>
      <c r="G10" s="359" t="str">
        <f>IF((COUNTIF($B$11:$B$14,"")+COUNTIF(F11:F13,"")+COUNTIF($D$13,""))&gt;0,"NG","OK")</f>
        <v>NG</v>
      </c>
      <c r="H10" s="360" t="s">
        <v>1923</v>
      </c>
    </row>
    <row r="11" spans="1:8" s="360" customFormat="1" ht="19.899999999999999" customHeight="1" thickBot="1" x14ac:dyDescent="0.25">
      <c r="A11" s="372" t="s">
        <v>10</v>
      </c>
      <c r="B11" s="631" t="str">
        <f>IF('応募依頼 (オンラインのみ)'!$B$15="","",'応募依頼 (オンラインのみ)'!$B$15)</f>
        <v/>
      </c>
      <c r="C11" s="632"/>
      <c r="D11" s="633"/>
      <c r="E11" s="373" t="s">
        <v>2829</v>
      </c>
      <c r="F11" s="374" t="str">
        <f>IF('応募依頼 (オンラインのみ)'!$F$15="","",'応募依頼 (オンラインのみ)'!$F$15)</f>
        <v/>
      </c>
      <c r="G11" s="375" t="e">
        <f>+#REF!</f>
        <v>#REF!</v>
      </c>
    </row>
    <row r="12" spans="1:8" s="360" customFormat="1" ht="19.899999999999999" customHeight="1" x14ac:dyDescent="0.2">
      <c r="A12" s="372" t="s">
        <v>1806</v>
      </c>
      <c r="B12" s="631" t="str">
        <f>IF('応募依頼 (オンラインのみ)'!$B$16="","",'応募依頼 (オンラインのみ)'!$B$16)</f>
        <v/>
      </c>
      <c r="C12" s="632"/>
      <c r="D12" s="633"/>
      <c r="E12" s="373" t="s">
        <v>2830</v>
      </c>
      <c r="F12" s="376" t="str">
        <f>IF('応募依頼 (オンラインのみ)'!$F$16="","",'応募依頼 (オンラインのみ)'!$F$16)</f>
        <v/>
      </c>
      <c r="G12" s="359"/>
    </row>
    <row r="13" spans="1:8" s="360" customFormat="1" ht="19.899999999999999" customHeight="1" x14ac:dyDescent="0.2">
      <c r="A13" s="372" t="s">
        <v>1910</v>
      </c>
      <c r="B13" s="377" t="str">
        <f>IF('応募依頼 (オンラインのみ)'!$B$17="","",'応募依頼 (オンラインのみ)'!$B$17)</f>
        <v/>
      </c>
      <c r="C13" s="378" t="s">
        <v>2831</v>
      </c>
      <c r="D13" s="379" t="str">
        <f>IF('応募依頼 (オンラインのみ)'!$D$17="","",'応募依頼 (オンラインのみ)'!$D$17)</f>
        <v/>
      </c>
      <c r="E13" s="380" t="s">
        <v>2832</v>
      </c>
      <c r="F13" s="374" t="str">
        <f>IF('応募依頼 (オンラインのみ)'!$F$17="","",'応募依頼 (オンラインのみ)'!$F$17)</f>
        <v/>
      </c>
      <c r="G13" s="359"/>
    </row>
    <row r="14" spans="1:8" s="360" customFormat="1" ht="19.899999999999999" customHeight="1" x14ac:dyDescent="0.2">
      <c r="A14" s="378" t="s">
        <v>903</v>
      </c>
      <c r="B14" s="632" t="str">
        <f>IF('応募依頼 (オンラインのみ)'!$C$12="","",'応募依頼 (オンラインのみ)'!$C$12&amp;"　"&amp;'応募依頼 (オンラインのみ)'!$C$14&amp;'応募依頼 (オンラインのみ)'!$D$14&amp;'応募依頼 (オンラインのみ)'!$E$14)</f>
        <v/>
      </c>
      <c r="C14" s="632"/>
      <c r="D14" s="632"/>
      <c r="E14" s="632"/>
      <c r="F14" s="633"/>
      <c r="G14" s="359"/>
    </row>
    <row r="15" spans="1:8" s="360" customFormat="1" ht="19.899999999999999" customHeight="1" x14ac:dyDescent="0.2">
      <c r="A15" s="370" t="s">
        <v>1904</v>
      </c>
      <c r="F15" s="371"/>
      <c r="G15" s="359"/>
    </row>
    <row r="16" spans="1:8" s="360" customFormat="1" ht="19.899999999999999" customHeight="1" x14ac:dyDescent="0.2">
      <c r="A16" s="372" t="s">
        <v>10</v>
      </c>
      <c r="B16" s="381" t="str">
        <f>IF('応募依頼 (オンラインのみ)'!$B$19="","",'応募依頼 (オンラインのみ)'!$B$19)</f>
        <v/>
      </c>
      <c r="C16" s="378" t="s">
        <v>2833</v>
      </c>
      <c r="D16" s="382" t="str">
        <f>IF('応募依頼 (オンラインのみ)'!$D$19="","",'応募依頼 (オンラインのみ)'!$D$19)</f>
        <v/>
      </c>
      <c r="E16" s="383"/>
      <c r="F16" s="384"/>
      <c r="G16" s="359"/>
    </row>
    <row r="17" spans="1:8" s="360" customFormat="1" ht="19.899999999999999" customHeight="1" x14ac:dyDescent="0.2">
      <c r="A17" s="372" t="s">
        <v>1567</v>
      </c>
      <c r="B17" s="381" t="str">
        <f>IF('応募依頼 (オンラインのみ)'!$B$20="","",'応募依頼 (オンラインのみ)'!$B$20)</f>
        <v/>
      </c>
      <c r="C17" s="378" t="s">
        <v>2830</v>
      </c>
      <c r="D17" s="385" t="str">
        <f>IF('応募依頼 (オンラインのみ)'!$D$20="","",'応募依頼 (オンラインのみ)'!$D$20)</f>
        <v/>
      </c>
      <c r="E17" s="378" t="s">
        <v>2832</v>
      </c>
      <c r="F17" s="386" t="str">
        <f>IF('応募依頼 (オンラインのみ)'!$F$20="","",'応募依頼 (オンラインのみ)'!$F$20)</f>
        <v/>
      </c>
      <c r="G17" s="359"/>
    </row>
    <row r="18" spans="1:8" s="360" customFormat="1" ht="19.899999999999999" customHeight="1" x14ac:dyDescent="0.2">
      <c r="A18" s="370"/>
      <c r="B18" s="387"/>
      <c r="C18" s="387"/>
      <c r="D18" s="387"/>
      <c r="E18" s="387"/>
      <c r="F18" s="388"/>
      <c r="G18" s="359"/>
    </row>
    <row r="19" spans="1:8" s="360" customFormat="1" ht="19.899999999999999" customHeight="1" x14ac:dyDescent="0.2">
      <c r="A19" s="370" t="s">
        <v>1672</v>
      </c>
      <c r="B19" s="387"/>
      <c r="C19" s="387"/>
      <c r="D19" s="387"/>
      <c r="E19" s="387"/>
      <c r="F19" s="388"/>
      <c r="G19" s="359" t="str">
        <f>IF(COUNTIF($B$21:$B$22,"")&gt;0,"NG","OK")</f>
        <v>NG</v>
      </c>
      <c r="H19" s="389">
        <v>2</v>
      </c>
    </row>
    <row r="20" spans="1:8" s="360" customFormat="1" ht="19.899999999999999" customHeight="1" x14ac:dyDescent="0.2">
      <c r="A20" s="647" t="s">
        <v>1966</v>
      </c>
      <c r="B20" s="647"/>
      <c r="C20" s="647"/>
      <c r="D20" s="647"/>
      <c r="E20" s="647"/>
      <c r="F20" s="648"/>
      <c r="G20" s="359"/>
    </row>
    <row r="21" spans="1:8" s="360" customFormat="1" ht="19.899999999999999" customHeight="1" x14ac:dyDescent="0.2">
      <c r="A21" s="378" t="s">
        <v>1916</v>
      </c>
      <c r="B21" s="649"/>
      <c r="C21" s="650"/>
      <c r="D21" s="387"/>
      <c r="E21" s="387"/>
      <c r="F21" s="388"/>
      <c r="G21" s="359"/>
    </row>
    <row r="22" spans="1:8" s="360" customFormat="1" ht="19.899999999999999" customHeight="1" x14ac:dyDescent="0.2">
      <c r="A22" s="390" t="s">
        <v>1766</v>
      </c>
      <c r="B22" s="649"/>
      <c r="C22" s="650"/>
      <c r="D22" s="391"/>
      <c r="E22" s="391"/>
      <c r="F22" s="392"/>
      <c r="G22" s="359"/>
    </row>
    <row r="23" spans="1:8" s="360" customFormat="1" ht="19.899999999999999" customHeight="1" x14ac:dyDescent="0.2">
      <c r="A23" s="651" t="s">
        <v>1995</v>
      </c>
      <c r="B23" s="652"/>
      <c r="C23" s="653"/>
      <c r="D23" s="653"/>
      <c r="E23" s="653"/>
      <c r="F23" s="654"/>
      <c r="G23" s="359"/>
    </row>
    <row r="24" spans="1:8" s="360" customFormat="1" ht="58.9" customHeight="1" x14ac:dyDescent="0.2">
      <c r="A24" s="443"/>
      <c r="B24" s="655"/>
      <c r="C24" s="656"/>
      <c r="D24" s="656"/>
      <c r="E24" s="656"/>
      <c r="F24" s="657"/>
      <c r="G24" s="359"/>
    </row>
    <row r="25" spans="1:8" s="360" customFormat="1" ht="19.899999999999999" customHeight="1" x14ac:dyDescent="0.2">
      <c r="A25" s="651" t="s">
        <v>1921</v>
      </c>
      <c r="B25" s="652"/>
      <c r="C25" s="653"/>
      <c r="D25" s="653"/>
      <c r="E25" s="653"/>
      <c r="F25" s="654"/>
      <c r="G25" s="359"/>
    </row>
    <row r="26" spans="1:8" s="360" customFormat="1" ht="19.899999999999999" customHeight="1" x14ac:dyDescent="0.2">
      <c r="A26" s="443"/>
      <c r="B26" s="655"/>
      <c r="C26" s="656"/>
      <c r="D26" s="656"/>
      <c r="E26" s="656"/>
      <c r="F26" s="657"/>
      <c r="G26" s="359"/>
    </row>
    <row r="27" spans="1:8" s="360" customFormat="1" ht="19.899999999999999" customHeight="1" x14ac:dyDescent="0.2">
      <c r="A27" s="370"/>
      <c r="F27" s="371"/>
      <c r="G27" s="359"/>
    </row>
    <row r="28" spans="1:8" s="360" customFormat="1" ht="19.899999999999999" customHeight="1" x14ac:dyDescent="0.2">
      <c r="A28" s="370" t="s">
        <v>1885</v>
      </c>
      <c r="C28" s="393"/>
      <c r="D28" s="393"/>
      <c r="E28" s="393"/>
      <c r="F28" s="393"/>
      <c r="G28" s="359"/>
    </row>
    <row r="29" spans="1:8" s="360" customFormat="1" ht="19.899999999999999" customHeight="1" x14ac:dyDescent="0.2">
      <c r="A29" s="370"/>
      <c r="B29" s="394" t="s">
        <v>23</v>
      </c>
      <c r="C29" s="394" t="s">
        <v>100</v>
      </c>
      <c r="D29" s="394" t="s">
        <v>931</v>
      </c>
      <c r="E29" s="394" t="s">
        <v>1462</v>
      </c>
      <c r="F29" s="394" t="s">
        <v>1959</v>
      </c>
      <c r="G29" s="359"/>
    </row>
    <row r="30" spans="1:8" s="360" customFormat="1" ht="19.899999999999999" customHeight="1" x14ac:dyDescent="0.2">
      <c r="A30" s="395" t="s">
        <v>1879</v>
      </c>
      <c r="B30" s="396"/>
      <c r="C30" s="397"/>
      <c r="D30" s="398"/>
      <c r="E30" s="399">
        <v>0</v>
      </c>
      <c r="F30" s="400" t="str">
        <f>IF(OR($C$30="",$D$30=""),"",1440*($D$30-$C$30)-$E$30)</f>
        <v/>
      </c>
      <c r="G30" s="359" t="str">
        <f>IF(COUNTIF($B$30:$D$30,"")&gt;0,"NG","OK")</f>
        <v>NG</v>
      </c>
      <c r="H30" s="360" t="s">
        <v>1915</v>
      </c>
    </row>
    <row r="31" spans="1:8" s="360" customFormat="1" ht="19.899999999999999" hidden="1" customHeight="1" x14ac:dyDescent="0.2">
      <c r="A31" s="395" t="s">
        <v>1811</v>
      </c>
      <c r="B31" s="378" t="s">
        <v>1911</v>
      </c>
      <c r="C31" s="668" t="e">
        <f>IF(#REF!="","",#REF!)</f>
        <v>#REF!</v>
      </c>
      <c r="D31" s="669"/>
      <c r="E31" s="378" t="s">
        <v>1912</v>
      </c>
      <c r="F31" s="401" t="e">
        <f>IF(#REF!="","",#REF!)</f>
        <v>#REF!</v>
      </c>
      <c r="G31" s="359" t="str">
        <f>IF((COUNTIF($C$31:$C$33,"")+COUNTIF($F$31,""))&gt;0,"NG","OK")</f>
        <v>NG</v>
      </c>
      <c r="H31" s="360" t="s">
        <v>1811</v>
      </c>
    </row>
    <row r="32" spans="1:8" s="360" customFormat="1" ht="19.899999999999999" hidden="1" customHeight="1" x14ac:dyDescent="0.2">
      <c r="A32" s="402" t="s">
        <v>1232</v>
      </c>
      <c r="B32" s="378" t="s">
        <v>1310</v>
      </c>
      <c r="C32" s="668" t="e">
        <f>IF(#REF!="","",#REF!)</f>
        <v>#REF!</v>
      </c>
      <c r="D32" s="669"/>
      <c r="E32" s="378" t="s">
        <v>1913</v>
      </c>
      <c r="F32" s="403" t="e">
        <f>IF(#REF!="","",#REF!)</f>
        <v>#REF!</v>
      </c>
      <c r="G32" s="359"/>
    </row>
    <row r="33" spans="1:8" s="360" customFormat="1" ht="19.899999999999999" customHeight="1" x14ac:dyDescent="0.2">
      <c r="A33" s="404"/>
      <c r="B33" s="378" t="s">
        <v>1903</v>
      </c>
      <c r="C33" s="405" t="str">
        <f>IF('応募依頼 (オンラインのみ)'!C53="","",'応募依頼 (オンラインのみ)'!C53)</f>
        <v/>
      </c>
      <c r="F33" s="371"/>
      <c r="G33" s="359"/>
    </row>
    <row r="34" spans="1:8" s="360" customFormat="1" ht="19.899999999999999" customHeight="1" x14ac:dyDescent="0.2">
      <c r="A34" s="370"/>
      <c r="C34" s="406"/>
      <c r="F34" s="371"/>
      <c r="G34" s="359"/>
    </row>
    <row r="35" spans="1:8" s="360" customFormat="1" ht="19.899999999999999" customHeight="1" x14ac:dyDescent="0.2">
      <c r="A35" s="407" t="s">
        <v>1971</v>
      </c>
      <c r="B35" s="408"/>
      <c r="C35" s="408"/>
      <c r="D35" s="387"/>
      <c r="E35" s="387"/>
      <c r="F35" s="388"/>
      <c r="G35" s="359" t="str">
        <f>IF($B$36="","NG","OK")</f>
        <v>NG</v>
      </c>
      <c r="H35" s="389" t="s">
        <v>1146</v>
      </c>
    </row>
    <row r="36" spans="1:8" s="360" customFormat="1" ht="19.899999999999999" customHeight="1" x14ac:dyDescent="0.2">
      <c r="A36" s="409" t="s">
        <v>1456</v>
      </c>
      <c r="B36" s="670"/>
      <c r="C36" s="671"/>
      <c r="D36" s="387"/>
      <c r="E36" s="387"/>
      <c r="F36" s="388"/>
      <c r="G36" s="359"/>
    </row>
    <row r="37" spans="1:8" s="360" customFormat="1" ht="19.899999999999999" customHeight="1" x14ac:dyDescent="0.2">
      <c r="A37" s="370"/>
      <c r="C37" s="406"/>
      <c r="F37" s="410"/>
      <c r="G37" s="359"/>
    </row>
    <row r="38" spans="1:8" s="360" customFormat="1" ht="19.899999999999999" customHeight="1" x14ac:dyDescent="0.2">
      <c r="A38" s="370" t="s">
        <v>2015</v>
      </c>
      <c r="C38" s="406"/>
      <c r="F38" s="371"/>
      <c r="G38" s="359"/>
    </row>
    <row r="39" spans="1:8" s="360" customFormat="1" ht="19.899999999999999" customHeight="1" x14ac:dyDescent="0.2">
      <c r="A39" s="411" t="s">
        <v>1969</v>
      </c>
      <c r="B39" s="412"/>
      <c r="C39" s="413" t="s">
        <v>1944</v>
      </c>
      <c r="D39" s="414"/>
      <c r="E39" s="672" t="s">
        <v>1942</v>
      </c>
      <c r="F39" s="673"/>
      <c r="G39" s="359" t="str">
        <f>IF(OR($C$40="",$E$40=""),"NG","OK")</f>
        <v>NG</v>
      </c>
      <c r="H39" s="360" t="s">
        <v>706</v>
      </c>
    </row>
    <row r="40" spans="1:8" s="360" customFormat="1" ht="19.899999999999999" customHeight="1" x14ac:dyDescent="0.2">
      <c r="A40" s="415"/>
      <c r="B40" s="416"/>
      <c r="C40" s="649"/>
      <c r="D40" s="650"/>
      <c r="E40" s="417"/>
      <c r="F40" s="418" t="s">
        <v>1943</v>
      </c>
      <c r="G40" s="359"/>
    </row>
    <row r="41" spans="1:8" s="360" customFormat="1" ht="19.899999999999999" customHeight="1" x14ac:dyDescent="0.2">
      <c r="A41" s="419" t="s">
        <v>1970</v>
      </c>
      <c r="B41" s="420"/>
      <c r="C41" s="421"/>
      <c r="D41" s="422"/>
      <c r="E41" s="422"/>
      <c r="F41" s="423"/>
      <c r="G41" s="359" t="str">
        <f>IF(OR($C$42="",$C$46="",$C$50="",$C$54=""),"NG","OK")</f>
        <v>NG</v>
      </c>
      <c r="H41" s="360" t="s">
        <v>1799</v>
      </c>
    </row>
    <row r="42" spans="1:8" s="360" customFormat="1" ht="18.649999999999999" customHeight="1" x14ac:dyDescent="0.2">
      <c r="A42" s="419" t="s">
        <v>1919</v>
      </c>
      <c r="B42" s="412"/>
      <c r="C42" s="674"/>
      <c r="D42" s="675"/>
      <c r="E42" s="675"/>
      <c r="F42" s="676"/>
      <c r="G42" s="359"/>
    </row>
    <row r="43" spans="1:8" s="360" customFormat="1" ht="18.649999999999999" customHeight="1" x14ac:dyDescent="0.2">
      <c r="A43" s="424" t="s">
        <v>1091</v>
      </c>
      <c r="B43" s="425"/>
      <c r="C43" s="677"/>
      <c r="D43" s="678"/>
      <c r="E43" s="678"/>
      <c r="F43" s="679"/>
      <c r="G43" s="359"/>
    </row>
    <row r="44" spans="1:8" s="360" customFormat="1" ht="19.899999999999999" customHeight="1" x14ac:dyDescent="0.2">
      <c r="A44" s="424"/>
      <c r="B44" s="425"/>
      <c r="C44" s="677"/>
      <c r="D44" s="678"/>
      <c r="E44" s="678"/>
      <c r="F44" s="679"/>
      <c r="G44" s="359"/>
    </row>
    <row r="45" spans="1:8" s="360" customFormat="1" ht="19.899999999999999" customHeight="1" x14ac:dyDescent="0.2">
      <c r="A45" s="426"/>
      <c r="B45" s="416"/>
      <c r="C45" s="680"/>
      <c r="D45" s="681"/>
      <c r="E45" s="681"/>
      <c r="F45" s="682"/>
      <c r="G45" s="359"/>
    </row>
    <row r="46" spans="1:8" s="360" customFormat="1" ht="19.899999999999999" customHeight="1" x14ac:dyDescent="0.2">
      <c r="A46" s="419" t="s">
        <v>2001</v>
      </c>
      <c r="B46" s="412"/>
      <c r="C46" s="674"/>
      <c r="D46" s="675"/>
      <c r="E46" s="675"/>
      <c r="F46" s="676"/>
      <c r="G46" s="359"/>
    </row>
    <row r="47" spans="1:8" s="360" customFormat="1" ht="19.899999999999999" customHeight="1" x14ac:dyDescent="0.2">
      <c r="A47" s="424" t="s">
        <v>1091</v>
      </c>
      <c r="B47" s="425"/>
      <c r="C47" s="677"/>
      <c r="D47" s="678"/>
      <c r="E47" s="678"/>
      <c r="F47" s="679"/>
      <c r="G47" s="359"/>
    </row>
    <row r="48" spans="1:8" s="360" customFormat="1" ht="19.899999999999999" customHeight="1" x14ac:dyDescent="0.2">
      <c r="A48" s="424"/>
      <c r="B48" s="425"/>
      <c r="C48" s="677"/>
      <c r="D48" s="678"/>
      <c r="E48" s="678"/>
      <c r="F48" s="679"/>
      <c r="G48" s="359"/>
    </row>
    <row r="49" spans="1:8" s="360" customFormat="1" ht="19.899999999999999" customHeight="1" x14ac:dyDescent="0.2">
      <c r="A49" s="426"/>
      <c r="B49" s="416"/>
      <c r="C49" s="680"/>
      <c r="D49" s="681"/>
      <c r="E49" s="681"/>
      <c r="F49" s="682"/>
      <c r="G49" s="359"/>
    </row>
    <row r="50" spans="1:8" s="360" customFormat="1" ht="19.899999999999999" customHeight="1" x14ac:dyDescent="0.2">
      <c r="A50" s="419" t="s">
        <v>2006</v>
      </c>
      <c r="B50" s="412"/>
      <c r="C50" s="674"/>
      <c r="D50" s="675"/>
      <c r="E50" s="675"/>
      <c r="F50" s="676"/>
      <c r="G50" s="359"/>
    </row>
    <row r="51" spans="1:8" s="360" customFormat="1" ht="19.899999999999999" customHeight="1" x14ac:dyDescent="0.2">
      <c r="A51" s="424" t="s">
        <v>1091</v>
      </c>
      <c r="B51" s="425"/>
      <c r="C51" s="677"/>
      <c r="D51" s="678"/>
      <c r="E51" s="678"/>
      <c r="F51" s="679"/>
      <c r="G51" s="359"/>
    </row>
    <row r="52" spans="1:8" s="360" customFormat="1" ht="19.899999999999999" customHeight="1" x14ac:dyDescent="0.2">
      <c r="A52" s="424"/>
      <c r="B52" s="425"/>
      <c r="C52" s="677"/>
      <c r="D52" s="678"/>
      <c r="E52" s="678"/>
      <c r="F52" s="679"/>
      <c r="G52" s="359"/>
    </row>
    <row r="53" spans="1:8" s="360" customFormat="1" ht="19.899999999999999" customHeight="1" x14ac:dyDescent="0.2">
      <c r="A53" s="426"/>
      <c r="B53" s="416"/>
      <c r="C53" s="680"/>
      <c r="D53" s="681"/>
      <c r="E53" s="681"/>
      <c r="F53" s="682"/>
      <c r="G53" s="359"/>
    </row>
    <row r="54" spans="1:8" s="360" customFormat="1" ht="19.899999999999999" customHeight="1" x14ac:dyDescent="0.2">
      <c r="A54" s="411" t="s">
        <v>2005</v>
      </c>
      <c r="B54" s="412"/>
      <c r="C54" s="674"/>
      <c r="D54" s="675"/>
      <c r="E54" s="675"/>
      <c r="F54" s="683"/>
      <c r="G54" s="359"/>
    </row>
    <row r="55" spans="1:8" s="360" customFormat="1" ht="19.899999999999999" customHeight="1" x14ac:dyDescent="0.2">
      <c r="A55" s="427" t="s">
        <v>2009</v>
      </c>
      <c r="B55" s="425"/>
      <c r="C55" s="677"/>
      <c r="D55" s="678"/>
      <c r="E55" s="678"/>
      <c r="F55" s="684"/>
      <c r="G55" s="359"/>
    </row>
    <row r="56" spans="1:8" s="360" customFormat="1" ht="19.899999999999999" customHeight="1" x14ac:dyDescent="0.2">
      <c r="A56" s="427"/>
      <c r="B56" s="425"/>
      <c r="C56" s="677"/>
      <c r="D56" s="678"/>
      <c r="E56" s="678"/>
      <c r="F56" s="684"/>
      <c r="G56" s="359"/>
    </row>
    <row r="57" spans="1:8" s="360" customFormat="1" ht="19.899999999999999" customHeight="1" x14ac:dyDescent="0.2">
      <c r="A57" s="427"/>
      <c r="B57" s="425"/>
      <c r="C57" s="677"/>
      <c r="D57" s="678"/>
      <c r="E57" s="678"/>
      <c r="F57" s="684"/>
      <c r="G57" s="359"/>
    </row>
    <row r="58" spans="1:8" s="360" customFormat="1" ht="19.899999999999999" customHeight="1" x14ac:dyDescent="0.2">
      <c r="A58" s="415"/>
      <c r="B58" s="416"/>
      <c r="C58" s="680"/>
      <c r="D58" s="681"/>
      <c r="E58" s="681"/>
      <c r="F58" s="685"/>
      <c r="G58" s="359"/>
    </row>
    <row r="59" spans="1:8" s="360" customFormat="1" ht="19.899999999999999" customHeight="1" thickBot="1" x14ac:dyDescent="0.25">
      <c r="A59" s="419" t="s">
        <v>2012</v>
      </c>
      <c r="B59" s="412"/>
      <c r="C59" s="658" t="s">
        <v>598</v>
      </c>
      <c r="D59" s="659"/>
      <c r="E59" s="660"/>
      <c r="F59" s="661"/>
      <c r="G59" s="359" t="str">
        <f>IF(OR($E$59="",AND(NOT($G$60=""),$C$60="")),"NG","OK")</f>
        <v>NG</v>
      </c>
      <c r="H59" s="360" t="s">
        <v>2058</v>
      </c>
    </row>
    <row r="60" spans="1:8" s="360" customFormat="1" ht="19.899999999999999" customHeight="1" thickBot="1" x14ac:dyDescent="0.25">
      <c r="A60" s="424"/>
      <c r="B60" s="425"/>
      <c r="C60" s="690"/>
      <c r="D60" s="691"/>
      <c r="E60" s="691"/>
      <c r="F60" s="691"/>
      <c r="G60" s="428" t="str">
        <f>IF(E59="⑦その他","他","")</f>
        <v/>
      </c>
    </row>
    <row r="61" spans="1:8" s="360" customFormat="1" ht="19.899999999999999" customHeight="1" x14ac:dyDescent="0.2">
      <c r="A61" s="426"/>
      <c r="B61" s="416"/>
      <c r="C61" s="688"/>
      <c r="D61" s="689"/>
      <c r="E61" s="689"/>
      <c r="F61" s="692"/>
      <c r="G61" s="359"/>
    </row>
    <row r="62" spans="1:8" s="360" customFormat="1" ht="19.899999999999999" customHeight="1" x14ac:dyDescent="0.2">
      <c r="A62" s="411" t="s">
        <v>2007</v>
      </c>
      <c r="B62" s="412"/>
      <c r="C62" s="677"/>
      <c r="D62" s="678"/>
      <c r="E62" s="678"/>
      <c r="F62" s="679"/>
      <c r="G62" s="359"/>
    </row>
    <row r="63" spans="1:8" s="360" customFormat="1" ht="19.899999999999999" customHeight="1" x14ac:dyDescent="0.2">
      <c r="A63" s="427" t="s">
        <v>2008</v>
      </c>
      <c r="B63" s="425"/>
      <c r="C63" s="677"/>
      <c r="D63" s="678"/>
      <c r="E63" s="678"/>
      <c r="F63" s="679"/>
      <c r="G63" s="359"/>
    </row>
    <row r="64" spans="1:8" s="360" customFormat="1" ht="19.899999999999999" customHeight="1" x14ac:dyDescent="0.2">
      <c r="A64" s="427" t="s">
        <v>2010</v>
      </c>
      <c r="B64" s="425"/>
      <c r="C64" s="677"/>
      <c r="D64" s="678"/>
      <c r="E64" s="678"/>
      <c r="F64" s="679"/>
      <c r="G64" s="359"/>
    </row>
    <row r="65" spans="1:8" s="360" customFormat="1" ht="19.899999999999999" customHeight="1" x14ac:dyDescent="0.2">
      <c r="A65" s="415"/>
      <c r="B65" s="416"/>
      <c r="C65" s="680"/>
      <c r="D65" s="681"/>
      <c r="E65" s="681"/>
      <c r="F65" s="682"/>
      <c r="G65" s="359"/>
    </row>
    <row r="66" spans="1:8" s="360" customFormat="1" ht="21.75" customHeight="1" x14ac:dyDescent="0.2">
      <c r="A66" s="424" t="s">
        <v>2013</v>
      </c>
      <c r="B66" s="425"/>
      <c r="C66" s="693" t="s">
        <v>1945</v>
      </c>
      <c r="D66" s="694"/>
      <c r="E66" s="694"/>
      <c r="F66" s="695"/>
      <c r="G66" s="359"/>
    </row>
    <row r="67" spans="1:8" s="360" customFormat="1" ht="21.75" customHeight="1" x14ac:dyDescent="0.2">
      <c r="A67" s="424"/>
      <c r="B67" s="425"/>
      <c r="C67" s="696"/>
      <c r="D67" s="697"/>
      <c r="E67" s="697"/>
      <c r="F67" s="698"/>
      <c r="G67" s="359"/>
    </row>
    <row r="68" spans="1:8" s="360" customFormat="1" ht="19.899999999999999" customHeight="1" x14ac:dyDescent="0.2">
      <c r="A68" s="424"/>
      <c r="B68" s="425"/>
      <c r="C68" s="674"/>
      <c r="D68" s="675"/>
      <c r="E68" s="675"/>
      <c r="F68" s="683"/>
      <c r="G68" s="359"/>
    </row>
    <row r="69" spans="1:8" s="360" customFormat="1" ht="19.899999999999999" customHeight="1" x14ac:dyDescent="0.2">
      <c r="A69" s="424"/>
      <c r="B69" s="425"/>
      <c r="C69" s="680"/>
      <c r="D69" s="681"/>
      <c r="E69" s="681"/>
      <c r="F69" s="685"/>
      <c r="G69" s="359"/>
    </row>
    <row r="70" spans="1:8" s="360" customFormat="1" ht="19.899999999999999" customHeight="1" thickBot="1" x14ac:dyDescent="0.25">
      <c r="A70" s="429" t="s">
        <v>2014</v>
      </c>
      <c r="B70" s="414"/>
      <c r="C70" s="658" t="s">
        <v>1946</v>
      </c>
      <c r="D70" s="659"/>
      <c r="E70" s="660"/>
      <c r="F70" s="699"/>
      <c r="G70" s="359" t="str">
        <f>IF(OR($E$70="",AND(NOT($G$71=""),$C$71="")),"NG","OK")</f>
        <v>NG</v>
      </c>
      <c r="H70" s="360" t="s">
        <v>1977</v>
      </c>
    </row>
    <row r="71" spans="1:8" s="360" customFormat="1" ht="19.899999999999999" customHeight="1" thickBot="1" x14ac:dyDescent="0.25">
      <c r="A71" s="419" t="s">
        <v>2002</v>
      </c>
      <c r="B71" s="412"/>
      <c r="C71" s="686"/>
      <c r="D71" s="687"/>
      <c r="E71" s="687"/>
      <c r="F71" s="687"/>
      <c r="G71" s="428" t="str">
        <f>IF($E$70="⑤その他","他","")</f>
        <v/>
      </c>
    </row>
    <row r="72" spans="1:8" s="360" customFormat="1" ht="19.899999999999999" customHeight="1" x14ac:dyDescent="0.2">
      <c r="A72" s="426"/>
      <c r="B72" s="416"/>
      <c r="C72" s="688"/>
      <c r="D72" s="689"/>
      <c r="E72" s="689"/>
      <c r="F72" s="689"/>
      <c r="G72" s="359"/>
    </row>
    <row r="73" spans="1:8" s="360" customFormat="1" ht="19.899999999999999" customHeight="1" x14ac:dyDescent="0.2">
      <c r="A73" s="370"/>
      <c r="C73" s="406"/>
      <c r="F73" s="371"/>
      <c r="G73" s="359"/>
    </row>
    <row r="74" spans="1:8" s="360" customFormat="1" ht="19.899999999999999" customHeight="1" x14ac:dyDescent="0.2">
      <c r="A74" s="370"/>
      <c r="C74" s="406"/>
      <c r="F74" s="371"/>
      <c r="G74" s="359"/>
    </row>
    <row r="75" spans="1:8" s="360" customFormat="1" ht="19.899999999999999" customHeight="1" x14ac:dyDescent="0.2">
      <c r="A75" s="370"/>
      <c r="B75" s="430" t="str">
        <f>IF(COUNTIF($G$1:$G$72,"NG")&gt;0,"未記入のセルが有ります。以下の項目に水色と黄色のセルが残っていないかご確認下さい。","")</f>
        <v>未記入のセルが有ります。以下の項目に水色と黄色のセルが残っていないかご確認下さい。</v>
      </c>
      <c r="C75" s="406"/>
      <c r="F75" s="371"/>
      <c r="G75" s="359"/>
    </row>
    <row r="76" spans="1:8" s="360" customFormat="1" ht="19.899999999999999" customHeight="1" x14ac:dyDescent="0.2">
      <c r="A76" s="370"/>
      <c r="B76" s="430" t="str">
        <f>IF(OR(G59&lt;&gt;"NG",$G$70="NG"),"なお、その他を選択した場合、具体的な記入が必要となりますのでご注意下さい","")</f>
        <v>なお、その他を選択した場合、具体的な記入が必要となりますのでご注意下さい</v>
      </c>
      <c r="C76" s="406"/>
      <c r="F76" s="371"/>
      <c r="G76" s="359"/>
    </row>
    <row r="77" spans="1:8" s="360" customFormat="1" ht="19.899999999999999" customHeight="1" x14ac:dyDescent="0.2">
      <c r="A77" s="370"/>
      <c r="B77" s="430"/>
      <c r="C77" s="406"/>
      <c r="F77" s="371"/>
      <c r="G77" s="359"/>
    </row>
    <row r="78" spans="1:8" s="360" customFormat="1" ht="19.899999999999999" customHeight="1" x14ac:dyDescent="0.2">
      <c r="A78" s="370"/>
      <c r="B78" s="430" t="str">
        <f>IF($G$2="NG",$H$2,"")</f>
        <v>報告日</v>
      </c>
      <c r="C78" s="431" t="str">
        <f>IF($G$10="NG",$H$10,"")</f>
        <v>１－１．</v>
      </c>
      <c r="D78" s="432">
        <f>IF($G$19="NG",$H$19,"")</f>
        <v>2</v>
      </c>
      <c r="E78" s="430" t="str">
        <f>IF($G$30="NG",$H$30,"")</f>
        <v>３－１．</v>
      </c>
      <c r="F78" s="433" t="str">
        <f>IF($G$31="NG",$H$31,"")</f>
        <v>３－２．</v>
      </c>
      <c r="G78" s="359"/>
    </row>
    <row r="79" spans="1:8" s="360" customFormat="1" ht="19.899999999999999" customHeight="1" x14ac:dyDescent="0.2">
      <c r="B79" s="430" t="str">
        <f>IF($G$35="NG",$H$35,"")</f>
        <v>4</v>
      </c>
      <c r="C79" s="430" t="str">
        <f>IF($G$39="NG",$H$39,"")</f>
        <v>５－１．</v>
      </c>
      <c r="D79" s="431" t="str">
        <f>IF($G$41="NG",$H$41,"")</f>
        <v>５－２．</v>
      </c>
      <c r="E79" s="430" t="str">
        <f>IF($G$59="NG",$H$59,"")</f>
        <v>５－２．(成果物）</v>
      </c>
      <c r="F79" s="433" t="str">
        <f>IF($G$70="NG",$H$70,"")</f>
        <v>５－３．</v>
      </c>
      <c r="G79" s="359"/>
    </row>
    <row r="80" spans="1:8" s="360" customFormat="1" ht="19.899999999999999" customHeight="1" x14ac:dyDescent="0.2">
      <c r="A80" s="370"/>
      <c r="C80" s="406"/>
      <c r="F80" s="371"/>
      <c r="G80" s="359"/>
    </row>
    <row r="81" spans="1:7" s="360" customFormat="1" ht="19.899999999999999" customHeight="1" x14ac:dyDescent="0.2">
      <c r="A81" s="370"/>
      <c r="C81" s="406"/>
      <c r="F81" s="371"/>
      <c r="G81" s="359"/>
    </row>
    <row r="82" spans="1:7" s="360" customFormat="1" ht="19.899999999999999" customHeight="1" x14ac:dyDescent="0.2">
      <c r="A82" s="370" t="s">
        <v>2029</v>
      </c>
      <c r="C82" s="406"/>
      <c r="F82" s="371"/>
      <c r="G82" s="359"/>
    </row>
    <row r="83" spans="1:7" s="360" customFormat="1" ht="19.899999999999999" customHeight="1" x14ac:dyDescent="0.2">
      <c r="A83" s="434" t="s">
        <v>1960</v>
      </c>
      <c r="B83" s="422"/>
      <c r="C83" s="421"/>
      <c r="D83" s="422"/>
      <c r="E83" s="422"/>
      <c r="F83" s="414"/>
      <c r="G83" s="359"/>
    </row>
    <row r="84" spans="1:7" s="360" customFormat="1" ht="19.899999999999999" customHeight="1" x14ac:dyDescent="0.2">
      <c r="A84" s="370"/>
      <c r="C84" s="406"/>
      <c r="F84" s="371"/>
      <c r="G84" s="359"/>
    </row>
    <row r="85" spans="1:7" s="360" customFormat="1" ht="19.899999999999999" customHeight="1" x14ac:dyDescent="0.2">
      <c r="A85" s="370"/>
      <c r="C85" s="406"/>
      <c r="F85" s="371"/>
      <c r="G85" s="359"/>
    </row>
    <row r="86" spans="1:7" s="360" customFormat="1" ht="19.899999999999999" customHeight="1" x14ac:dyDescent="0.2">
      <c r="A86" s="370"/>
      <c r="C86" s="406"/>
      <c r="F86" s="371"/>
      <c r="G86" s="359"/>
    </row>
    <row r="87" spans="1:7" s="360" customFormat="1" ht="19.899999999999999" customHeight="1" x14ac:dyDescent="0.2">
      <c r="A87" s="370"/>
      <c r="C87" s="406"/>
      <c r="F87" s="371"/>
      <c r="G87" s="359"/>
    </row>
    <row r="88" spans="1:7" s="360" customFormat="1" ht="19.899999999999999" customHeight="1" x14ac:dyDescent="0.2">
      <c r="A88" s="370"/>
      <c r="C88" s="406"/>
      <c r="F88" s="371"/>
      <c r="G88" s="359"/>
    </row>
    <row r="89" spans="1:7" s="360" customFormat="1" ht="19.899999999999999" customHeight="1" x14ac:dyDescent="0.2">
      <c r="A89" s="370"/>
      <c r="C89" s="406"/>
      <c r="F89" s="371"/>
      <c r="G89" s="359"/>
    </row>
    <row r="90" spans="1:7" s="360" customFormat="1" ht="19.899999999999999" customHeight="1" x14ac:dyDescent="0.2">
      <c r="A90" s="370"/>
      <c r="C90" s="406"/>
      <c r="F90" s="371"/>
      <c r="G90" s="359"/>
    </row>
    <row r="91" spans="1:7" s="360" customFormat="1" ht="19.899999999999999" customHeight="1" x14ac:dyDescent="0.2">
      <c r="A91" s="370"/>
      <c r="C91" s="406"/>
      <c r="F91" s="371"/>
      <c r="G91" s="359"/>
    </row>
    <row r="92" spans="1:7" s="360" customFormat="1" ht="19.899999999999999" customHeight="1" x14ac:dyDescent="0.2">
      <c r="A92" s="370"/>
      <c r="C92" s="406"/>
      <c r="F92" s="371"/>
      <c r="G92" s="359"/>
    </row>
    <row r="93" spans="1:7" s="360" customFormat="1" ht="19.899999999999999" customHeight="1" x14ac:dyDescent="0.2">
      <c r="A93" s="370"/>
      <c r="C93" s="406"/>
      <c r="F93" s="371"/>
      <c r="G93" s="359"/>
    </row>
    <row r="94" spans="1:7" s="360" customFormat="1" ht="19.899999999999999" customHeight="1" x14ac:dyDescent="0.2">
      <c r="A94" s="370"/>
      <c r="C94" s="406"/>
      <c r="F94" s="371"/>
      <c r="G94" s="359"/>
    </row>
    <row r="95" spans="1:7" s="360" customFormat="1" ht="19.899999999999999" customHeight="1" x14ac:dyDescent="0.2">
      <c r="A95" s="370"/>
      <c r="C95" s="406"/>
      <c r="F95" s="371"/>
      <c r="G95" s="359"/>
    </row>
    <row r="96" spans="1:7" s="360" customFormat="1" ht="19.899999999999999" customHeight="1" x14ac:dyDescent="0.2">
      <c r="A96" s="370"/>
      <c r="C96" s="406"/>
      <c r="F96" s="371"/>
      <c r="G96" s="359"/>
    </row>
    <row r="97" spans="1:7" s="360" customFormat="1" ht="19.899999999999999" customHeight="1" x14ac:dyDescent="0.2">
      <c r="A97" s="370"/>
      <c r="C97" s="406"/>
      <c r="F97" s="371"/>
      <c r="G97" s="359"/>
    </row>
    <row r="98" spans="1:7" s="360" customFormat="1" ht="19.899999999999999" customHeight="1" x14ac:dyDescent="0.2">
      <c r="A98" s="370"/>
      <c r="C98" s="406"/>
      <c r="F98" s="371"/>
      <c r="G98" s="359"/>
    </row>
    <row r="99" spans="1:7" s="360" customFormat="1" ht="19.899999999999999" customHeight="1" x14ac:dyDescent="0.2">
      <c r="A99" s="370"/>
      <c r="C99" s="406"/>
      <c r="F99" s="371"/>
      <c r="G99" s="359"/>
    </row>
    <row r="100" spans="1:7" s="360" customFormat="1" ht="19.899999999999999" customHeight="1" x14ac:dyDescent="0.2">
      <c r="A100" s="370"/>
      <c r="C100" s="406"/>
      <c r="F100" s="371"/>
      <c r="G100" s="359"/>
    </row>
    <row r="101" spans="1:7" s="360" customFormat="1" ht="19.899999999999999" customHeight="1" x14ac:dyDescent="0.2">
      <c r="A101" s="370"/>
      <c r="C101" s="406"/>
      <c r="F101" s="371"/>
      <c r="G101" s="359"/>
    </row>
    <row r="102" spans="1:7" s="360" customFormat="1" ht="19.899999999999999" customHeight="1" x14ac:dyDescent="0.2">
      <c r="A102" s="370"/>
      <c r="C102" s="406"/>
      <c r="F102" s="371"/>
      <c r="G102" s="359"/>
    </row>
    <row r="103" spans="1:7" s="360" customFormat="1" ht="19.899999999999999" customHeight="1" x14ac:dyDescent="0.2">
      <c r="A103" s="370"/>
      <c r="C103" s="406"/>
      <c r="F103" s="371"/>
      <c r="G103" s="359"/>
    </row>
    <row r="104" spans="1:7" s="360" customFormat="1" ht="19.899999999999999" customHeight="1" x14ac:dyDescent="0.2">
      <c r="A104" s="370"/>
      <c r="C104" s="406"/>
      <c r="F104" s="371"/>
      <c r="G104" s="359"/>
    </row>
    <row r="105" spans="1:7" s="360" customFormat="1" ht="19.899999999999999" customHeight="1" x14ac:dyDescent="0.2">
      <c r="A105" s="370"/>
      <c r="C105" s="406"/>
      <c r="F105" s="371"/>
      <c r="G105" s="359"/>
    </row>
    <row r="106" spans="1:7" s="360" customFormat="1" ht="19.899999999999999" customHeight="1" x14ac:dyDescent="0.2">
      <c r="A106" s="370"/>
      <c r="C106" s="406"/>
      <c r="F106" s="371"/>
      <c r="G106" s="359"/>
    </row>
    <row r="107" spans="1:7" s="360" customFormat="1" ht="19.899999999999999" customHeight="1" x14ac:dyDescent="0.2">
      <c r="A107" s="370"/>
      <c r="C107" s="406"/>
      <c r="F107" s="371"/>
      <c r="G107" s="359"/>
    </row>
    <row r="108" spans="1:7" s="360" customFormat="1" ht="19.899999999999999" customHeight="1" x14ac:dyDescent="0.2">
      <c r="A108" s="370"/>
      <c r="C108" s="406"/>
      <c r="F108" s="371"/>
      <c r="G108" s="359"/>
    </row>
    <row r="109" spans="1:7" s="360" customFormat="1" ht="19.899999999999999" customHeight="1" x14ac:dyDescent="0.2">
      <c r="A109" s="370"/>
      <c r="C109" s="406"/>
      <c r="F109" s="371"/>
      <c r="G109" s="359"/>
    </row>
    <row r="110" spans="1:7" s="360" customFormat="1" ht="19.899999999999999" customHeight="1" x14ac:dyDescent="0.2">
      <c r="A110" s="370"/>
      <c r="C110" s="406"/>
      <c r="F110" s="371"/>
      <c r="G110" s="359"/>
    </row>
    <row r="111" spans="1:7" s="360" customFormat="1" ht="19.899999999999999" customHeight="1" x14ac:dyDescent="0.2">
      <c r="A111" s="370"/>
      <c r="C111" s="406"/>
      <c r="F111" s="371"/>
      <c r="G111" s="359"/>
    </row>
    <row r="112" spans="1:7" s="360" customFormat="1" ht="19.899999999999999" customHeight="1" x14ac:dyDescent="0.2">
      <c r="A112" s="370"/>
      <c r="C112" s="406"/>
      <c r="F112" s="371"/>
      <c r="G112" s="359"/>
    </row>
    <row r="113" spans="1:7" s="360" customFormat="1" ht="19.899999999999999" customHeight="1" x14ac:dyDescent="0.2">
      <c r="A113" s="370"/>
      <c r="C113" s="406"/>
      <c r="F113" s="371"/>
      <c r="G113" s="359"/>
    </row>
    <row r="114" spans="1:7" s="360" customFormat="1" ht="19.899999999999999" customHeight="1" x14ac:dyDescent="0.2">
      <c r="A114" s="370"/>
      <c r="C114" s="406"/>
      <c r="F114" s="371"/>
      <c r="G114" s="359"/>
    </row>
    <row r="115" spans="1:7" s="360" customFormat="1" ht="19.899999999999999" customHeight="1" x14ac:dyDescent="0.2">
      <c r="A115" s="370"/>
      <c r="C115" s="406"/>
      <c r="F115" s="371"/>
      <c r="G115" s="359"/>
    </row>
    <row r="116" spans="1:7" s="360" customFormat="1" ht="19.899999999999999" customHeight="1" x14ac:dyDescent="0.2">
      <c r="A116" s="370"/>
      <c r="C116" s="406"/>
      <c r="F116" s="371"/>
      <c r="G116" s="359"/>
    </row>
    <row r="117" spans="1:7" s="360" customFormat="1" ht="19.899999999999999" customHeight="1" x14ac:dyDescent="0.2">
      <c r="A117" s="370"/>
      <c r="C117" s="406"/>
      <c r="F117" s="371"/>
      <c r="G117" s="359"/>
    </row>
    <row r="118" spans="1:7" s="360" customFormat="1" ht="19.899999999999999" customHeight="1" x14ac:dyDescent="0.2">
      <c r="A118" s="370"/>
      <c r="C118" s="406"/>
      <c r="F118" s="371"/>
      <c r="G118" s="359"/>
    </row>
    <row r="119" spans="1:7" s="360" customFormat="1" ht="19.899999999999999" customHeight="1" x14ac:dyDescent="0.2">
      <c r="A119" s="370"/>
      <c r="C119" s="406"/>
      <c r="F119" s="371"/>
      <c r="G119" s="359"/>
    </row>
    <row r="120" spans="1:7" s="360" customFormat="1" ht="19.899999999999999" customHeight="1" x14ac:dyDescent="0.2">
      <c r="A120" s="370"/>
      <c r="C120" s="406"/>
      <c r="F120" s="371"/>
      <c r="G120" s="359"/>
    </row>
    <row r="121" spans="1:7" s="360" customFormat="1" ht="19.899999999999999" customHeight="1" x14ac:dyDescent="0.2">
      <c r="A121" s="370"/>
      <c r="C121" s="406"/>
      <c r="F121" s="371"/>
      <c r="G121" s="359"/>
    </row>
    <row r="122" spans="1:7" s="360" customFormat="1" ht="19.899999999999999" customHeight="1" x14ac:dyDescent="0.2">
      <c r="A122" s="370"/>
      <c r="C122" s="406"/>
      <c r="F122" s="371"/>
      <c r="G122" s="359"/>
    </row>
    <row r="123" spans="1:7" s="360" customFormat="1" ht="19.899999999999999" customHeight="1" x14ac:dyDescent="0.2">
      <c r="A123" s="370"/>
      <c r="C123" s="406"/>
      <c r="F123" s="371"/>
      <c r="G123" s="359"/>
    </row>
    <row r="124" spans="1:7" s="360" customFormat="1" ht="19.899999999999999" customHeight="1" x14ac:dyDescent="0.2">
      <c r="A124" s="370"/>
      <c r="C124" s="406"/>
      <c r="F124" s="371"/>
      <c r="G124" s="359"/>
    </row>
    <row r="125" spans="1:7" s="360" customFormat="1" ht="19.899999999999999" customHeight="1" x14ac:dyDescent="0.2">
      <c r="A125" s="370"/>
      <c r="C125" s="406"/>
      <c r="F125" s="371"/>
      <c r="G125" s="359"/>
    </row>
    <row r="126" spans="1:7" s="360" customFormat="1" ht="19.899999999999999" customHeight="1" x14ac:dyDescent="0.2">
      <c r="A126" s="370"/>
      <c r="C126" s="406"/>
      <c r="F126" s="371"/>
      <c r="G126" s="359"/>
    </row>
    <row r="127" spans="1:7" s="360" customFormat="1" ht="19.899999999999999" customHeight="1" x14ac:dyDescent="0.2">
      <c r="A127" s="370"/>
      <c r="C127" s="406"/>
      <c r="F127" s="371"/>
      <c r="G127" s="359"/>
    </row>
    <row r="128" spans="1:7" s="360" customFormat="1" ht="19.899999999999999" customHeight="1" x14ac:dyDescent="0.2">
      <c r="A128" s="370"/>
      <c r="C128" s="406"/>
      <c r="F128" s="371"/>
      <c r="G128" s="359"/>
    </row>
    <row r="129" spans="1:7" s="360" customFormat="1" ht="19.899999999999999" customHeight="1" x14ac:dyDescent="0.2">
      <c r="A129" s="370"/>
      <c r="C129" s="406"/>
      <c r="F129" s="371"/>
      <c r="G129" s="359"/>
    </row>
    <row r="130" spans="1:7" s="360" customFormat="1" ht="19.899999999999999" customHeight="1" x14ac:dyDescent="0.2">
      <c r="A130" s="370"/>
      <c r="C130" s="406"/>
      <c r="F130" s="371"/>
      <c r="G130" s="359"/>
    </row>
    <row r="131" spans="1:7" s="360" customFormat="1" ht="19.899999999999999" customHeight="1" x14ac:dyDescent="0.2">
      <c r="A131" s="370"/>
      <c r="C131" s="406"/>
      <c r="F131" s="371"/>
      <c r="G131" s="359"/>
    </row>
    <row r="132" spans="1:7" s="360" customFormat="1" ht="19.899999999999999" customHeight="1" thickBot="1" x14ac:dyDescent="0.25">
      <c r="A132" s="435"/>
      <c r="B132" s="436"/>
      <c r="C132" s="437"/>
      <c r="D132" s="436"/>
      <c r="E132" s="436"/>
      <c r="F132" s="438"/>
      <c r="G132" s="359"/>
    </row>
    <row r="133" spans="1:7" s="360" customFormat="1" ht="19.899999999999999" customHeight="1" x14ac:dyDescent="0.2">
      <c r="C133" s="406"/>
      <c r="G133" s="359"/>
    </row>
    <row r="134" spans="1:7" s="360" customFormat="1" ht="19.899999999999999" customHeight="1" x14ac:dyDescent="0.2">
      <c r="C134" s="406"/>
      <c r="G134" s="359"/>
    </row>
    <row r="135" spans="1:7" s="360" customFormat="1" ht="19.899999999999999" customHeight="1" x14ac:dyDescent="0.2">
      <c r="C135" s="406"/>
      <c r="G135" s="359"/>
    </row>
    <row r="136" spans="1:7" s="360" customFormat="1" ht="19.899999999999999" customHeight="1" x14ac:dyDescent="0.2">
      <c r="C136" s="406"/>
      <c r="G136" s="359"/>
    </row>
    <row r="137" spans="1:7" s="360" customFormat="1" ht="19.899999999999999" customHeight="1" x14ac:dyDescent="0.2">
      <c r="C137" s="406"/>
      <c r="G137" s="359"/>
    </row>
    <row r="138" spans="1:7" s="360" customFormat="1" ht="19.899999999999999" customHeight="1" x14ac:dyDescent="0.2">
      <c r="C138" s="406"/>
      <c r="G138" s="359"/>
    </row>
    <row r="139" spans="1:7" s="360" customFormat="1" ht="19.899999999999999" customHeight="1" x14ac:dyDescent="0.2">
      <c r="C139" s="406"/>
      <c r="G139" s="359"/>
    </row>
    <row r="140" spans="1:7" s="360" customFormat="1" ht="19.899999999999999" customHeight="1" x14ac:dyDescent="0.2">
      <c r="C140" s="406"/>
      <c r="G140" s="359"/>
    </row>
    <row r="141" spans="1:7" s="360" customFormat="1" ht="19.899999999999999" customHeight="1" x14ac:dyDescent="0.2">
      <c r="C141" s="406"/>
      <c r="G141" s="359"/>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C71:F72"/>
    <mergeCell ref="C60:F61"/>
    <mergeCell ref="C62:F65"/>
    <mergeCell ref="C66:F67"/>
    <mergeCell ref="C68:F69"/>
    <mergeCell ref="C70:D70"/>
    <mergeCell ref="E70:F70"/>
    <mergeCell ref="C59:D59"/>
    <mergeCell ref="E59:F59"/>
    <mergeCell ref="A25:A26"/>
    <mergeCell ref="B25:F26"/>
    <mergeCell ref="C31:D31"/>
    <mergeCell ref="C32:D32"/>
    <mergeCell ref="B36:C36"/>
    <mergeCell ref="E39:F39"/>
    <mergeCell ref="C40:D40"/>
    <mergeCell ref="C42:F45"/>
    <mergeCell ref="C46:F49"/>
    <mergeCell ref="C50:F53"/>
    <mergeCell ref="C54:F58"/>
    <mergeCell ref="B14:F14"/>
    <mergeCell ref="A20:F20"/>
    <mergeCell ref="B21:C21"/>
    <mergeCell ref="B22:C22"/>
    <mergeCell ref="A23:A24"/>
    <mergeCell ref="B23:F24"/>
    <mergeCell ref="B12:D12"/>
    <mergeCell ref="A1:F1"/>
    <mergeCell ref="A4:F4"/>
    <mergeCell ref="A6:F7"/>
    <mergeCell ref="A8:F8"/>
    <mergeCell ref="B11:D11"/>
  </mergeCells>
  <phoneticPr fontId="7"/>
  <conditionalFormatting sqref="B22:C22">
    <cfRule type="expression" dxfId="168" priority="31">
      <formula>$B$22=""</formula>
    </cfRule>
  </conditionalFormatting>
  <conditionalFormatting sqref="C30">
    <cfRule type="expression" dxfId="167" priority="30">
      <formula>$C$30=""</formula>
    </cfRule>
  </conditionalFormatting>
  <conditionalFormatting sqref="D30">
    <cfRule type="expression" dxfId="166" priority="29">
      <formula>$D$30=""</formula>
    </cfRule>
  </conditionalFormatting>
  <conditionalFormatting sqref="C40:D40">
    <cfRule type="expression" dxfId="165" priority="28">
      <formula>$C$40=""</formula>
    </cfRule>
  </conditionalFormatting>
  <conditionalFormatting sqref="E40">
    <cfRule type="expression" dxfId="164" priority="27">
      <formula>$E$40=""</formula>
    </cfRule>
  </conditionalFormatting>
  <conditionalFormatting sqref="C42:F45">
    <cfRule type="expression" dxfId="163" priority="26">
      <formula>$C$42=""</formula>
    </cfRule>
  </conditionalFormatting>
  <conditionalFormatting sqref="C46:F49">
    <cfRule type="expression" dxfId="162" priority="25">
      <formula>$C$46=""</formula>
    </cfRule>
  </conditionalFormatting>
  <conditionalFormatting sqref="C50:F53">
    <cfRule type="expression" dxfId="161" priority="24">
      <formula>$C$50=""</formula>
    </cfRule>
  </conditionalFormatting>
  <conditionalFormatting sqref="C54:F58">
    <cfRule type="expression" dxfId="160" priority="23">
      <formula>$C$54=""</formula>
    </cfRule>
  </conditionalFormatting>
  <conditionalFormatting sqref="C62:F65">
    <cfRule type="expression" dxfId="159" priority="22">
      <formula>$C$62=""</formula>
    </cfRule>
  </conditionalFormatting>
  <conditionalFormatting sqref="C68:F69">
    <cfRule type="expression" dxfId="158" priority="21">
      <formula>$C$68=""</formula>
    </cfRule>
  </conditionalFormatting>
  <conditionalFormatting sqref="E70:F70">
    <cfRule type="expression" dxfId="157" priority="20">
      <formula>$E$70=""</formula>
    </cfRule>
  </conditionalFormatting>
  <conditionalFormatting sqref="C71:F72">
    <cfRule type="expression" dxfId="156" priority="18">
      <formula>$G$71=""</formula>
    </cfRule>
    <cfRule type="expression" dxfId="155" priority="19">
      <formula>$C$71=""</formula>
    </cfRule>
  </conditionalFormatting>
  <conditionalFormatting sqref="F2">
    <cfRule type="expression" dxfId="154" priority="17">
      <formula>$F$2=""</formula>
    </cfRule>
  </conditionalFormatting>
  <conditionalFormatting sqref="A16:A17">
    <cfRule type="expression" dxfId="153" priority="16">
      <formula>$G$11=""</formula>
    </cfRule>
  </conditionalFormatting>
  <conditionalFormatting sqref="E59:F59">
    <cfRule type="expression" dxfId="152" priority="32">
      <formula>$E$59=""</formula>
    </cfRule>
  </conditionalFormatting>
  <conditionalFormatting sqref="C60:F61">
    <cfRule type="expression" dxfId="151" priority="33">
      <formula>$G$60=""</formula>
    </cfRule>
    <cfRule type="expression" dxfId="150" priority="34">
      <formula>$C$60=""</formula>
    </cfRule>
  </conditionalFormatting>
  <conditionalFormatting sqref="E30">
    <cfRule type="expression" dxfId="149" priority="15">
      <formula>$E$30=0</formula>
    </cfRule>
  </conditionalFormatting>
  <conditionalFormatting sqref="B36">
    <cfRule type="expression" dxfId="148" priority="14">
      <formula>$B$36=""</formula>
    </cfRule>
  </conditionalFormatting>
  <conditionalFormatting sqref="B11:D11">
    <cfRule type="expression" dxfId="147" priority="13">
      <formula>$B$11=""</formula>
    </cfRule>
  </conditionalFormatting>
  <conditionalFormatting sqref="F11">
    <cfRule type="expression" dxfId="146" priority="12">
      <formula>$F$11=""</formula>
    </cfRule>
  </conditionalFormatting>
  <conditionalFormatting sqref="B12:D12">
    <cfRule type="expression" dxfId="145" priority="11">
      <formula>$B$12=""</formula>
    </cfRule>
  </conditionalFormatting>
  <conditionalFormatting sqref="F12">
    <cfRule type="expression" dxfId="144" priority="10">
      <formula>$F$12=""</formula>
    </cfRule>
  </conditionalFormatting>
  <conditionalFormatting sqref="B13">
    <cfRule type="expression" dxfId="143" priority="9">
      <formula>$B$13=""</formula>
    </cfRule>
  </conditionalFormatting>
  <conditionalFormatting sqref="D13">
    <cfRule type="expression" dxfId="142" priority="8">
      <formula>$D$13=""</formula>
    </cfRule>
  </conditionalFormatting>
  <conditionalFormatting sqref="F13">
    <cfRule type="expression" dxfId="141" priority="7">
      <formula>$F$13=""</formula>
    </cfRule>
  </conditionalFormatting>
  <conditionalFormatting sqref="B14:F14">
    <cfRule type="expression" dxfId="140" priority="6">
      <formula>$B$14=""</formula>
    </cfRule>
  </conditionalFormatting>
  <conditionalFormatting sqref="B16:F17">
    <cfRule type="expression" dxfId="139" priority="5">
      <formula>$G$11=""</formula>
    </cfRule>
  </conditionalFormatting>
  <conditionalFormatting sqref="B21:C21">
    <cfRule type="expression" dxfId="138" priority="4">
      <formula>$B$21=""</formula>
    </cfRule>
  </conditionalFormatting>
  <conditionalFormatting sqref="B30">
    <cfRule type="expression" dxfId="137" priority="3">
      <formula>$B$30=""</formula>
    </cfRule>
  </conditionalFormatting>
  <conditionalFormatting sqref="C33">
    <cfRule type="expression" dxfId="136" priority="1">
      <formula>$G$42&lt;1</formula>
    </cfRule>
    <cfRule type="expression" dxfId="135" priority="2">
      <formula>$F$44=""</formula>
    </cfRule>
  </conditionalFormatting>
  <dataValidations count="7">
    <dataValidation imeMode="disabled" allowBlank="1" showInputMessage="1" showErrorMessage="1" prompt="休憩があった場合のみ記入下さい。休憩時間は（分）で記入下さい。" sqref="E30" xr:uid="{CAAAED47-2667-4F7F-AB6F-AF350969EA36}"/>
    <dataValidation allowBlank="1" showInputMessage="1" showErrorMessage="1" prompt="その他を選択した場合具体的にご記入下さい。" sqref="C60:F61" xr:uid="{E3753F14-19B5-4ABA-9680-FDC69A67E3D9}"/>
    <dataValidation type="date" imeMode="disabled" operator="greaterThanOrEqual" allowBlank="1" showInputMessage="1" showErrorMessage="1" prompt="半角で「7/10」のようにご記入下さい。" sqref="F2" xr:uid="{FF6E6911-9D74-4316-BD3C-1AE8DB1AAE5C}">
      <formula1>42531</formula1>
    </dataValidation>
    <dataValidation type="whole" imeMode="disabled" operator="greaterThanOrEqual" allowBlank="1" showInputMessage="1" showErrorMessage="1" prompt="半角で数字をご記入下さい。" sqref="E40" xr:uid="{4710F207-9DFD-4105-A073-59AEBB1B66F8}">
      <formula1>0</formula1>
    </dataValidation>
    <dataValidation type="time" imeMode="disabled" operator="greaterThanOrEqual" allowBlank="1" showInputMessage="1" showErrorMessage="1" prompt="半角で「15:00」のようにご記入下さい。" sqref="D30" xr:uid="{9D03A52C-CCC0-4B15-82D5-051B05D0FDC6}">
      <formula1>$C$30</formula1>
    </dataValidation>
    <dataValidation type="time" imeMode="disabled" operator="greaterThanOrEqual" allowBlank="1" showInputMessage="1" showErrorMessage="1" prompt="半角で「15:00」のようにご記入下さい。" sqref="C30" xr:uid="{AD6F50EC-9462-438C-BA4A-9D2F5A43AA39}">
      <formula1>0</formula1>
    </dataValidation>
    <dataValidation type="date" imeMode="disabled" allowBlank="1" showInputMessage="1" showErrorMessage="1" error="2022年3月4日までになります。" prompt="半角で「7/10」のようにご記入下さい。_x000a_" sqref="B30" xr:uid="{63E2A2AA-734B-4F11-8A0A-45AE2F149E5D}">
      <formula1>44306</formula1>
      <formula2>44624</formula2>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E9C05-27C5-4F05-B4C8-BB4C113DF41C}">
  <dimension ref="A1:I149"/>
  <sheetViews>
    <sheetView view="pageBreakPreview" topLeftCell="A18" zoomScaleNormal="55" zoomScaleSheetLayoutView="100" workbookViewId="0">
      <selection activeCell="A20" sqref="A20:F20"/>
    </sheetView>
  </sheetViews>
  <sheetFormatPr defaultColWidth="8.90625" defaultRowHeight="13" x14ac:dyDescent="0.2"/>
  <cols>
    <col min="1" max="1" width="14.453125" style="439" customWidth="1"/>
    <col min="2" max="6" width="22.7265625" style="439" customWidth="1"/>
    <col min="7" max="7" width="7.36328125" style="440" hidden="1" customWidth="1"/>
    <col min="8" max="8" width="10.453125" style="439" hidden="1" customWidth="1"/>
    <col min="9" max="9" width="46.7265625" style="439" hidden="1" customWidth="1"/>
    <col min="10" max="16384" width="8.90625" style="439"/>
  </cols>
  <sheetData>
    <row r="1" spans="1:8" s="360" customFormat="1" ht="19.899999999999999" customHeight="1" x14ac:dyDescent="0.2">
      <c r="A1" s="634" t="s">
        <v>1964</v>
      </c>
      <c r="B1" s="635"/>
      <c r="C1" s="635"/>
      <c r="D1" s="635"/>
      <c r="E1" s="635"/>
      <c r="F1" s="636"/>
      <c r="G1" s="359"/>
    </row>
    <row r="2" spans="1:8" s="360" customFormat="1" ht="19.899999999999999" customHeight="1" x14ac:dyDescent="0.2">
      <c r="A2" s="361" t="s">
        <v>1953</v>
      </c>
      <c r="E2" s="362" t="s">
        <v>914</v>
      </c>
      <c r="F2" s="363"/>
      <c r="G2" s="359" t="str">
        <f>IF($F$2="","NG","OK")</f>
        <v>NG</v>
      </c>
      <c r="H2" s="360" t="s">
        <v>914</v>
      </c>
    </row>
    <row r="3" spans="1:8" s="360" customFormat="1" ht="19.899999999999999" customHeight="1" x14ac:dyDescent="0.2">
      <c r="A3" s="364"/>
      <c r="B3" s="365"/>
      <c r="C3" s="365"/>
      <c r="D3" s="365"/>
      <c r="E3" s="362" t="s">
        <v>14</v>
      </c>
      <c r="F3" s="366" t="str">
        <f>IF(報告書第６日目!F3="","",報告書第６日目!F3)</f>
        <v/>
      </c>
      <c r="G3" s="359" t="str">
        <f>IF($F$3="NG","×","")</f>
        <v/>
      </c>
    </row>
    <row r="4" spans="1:8" s="360" customFormat="1" ht="19.899999999999999" customHeight="1" x14ac:dyDescent="0.2">
      <c r="A4" s="637" t="s">
        <v>2991</v>
      </c>
      <c r="B4" s="638"/>
      <c r="C4" s="638"/>
      <c r="D4" s="638"/>
      <c r="E4" s="638"/>
      <c r="F4" s="639"/>
      <c r="G4" s="359"/>
    </row>
    <row r="5" spans="1:8" s="360" customFormat="1" ht="19.899999999999999" customHeight="1" x14ac:dyDescent="0.2">
      <c r="A5" s="367"/>
      <c r="B5" s="368"/>
      <c r="C5" s="368"/>
      <c r="D5" s="368"/>
      <c r="E5" s="368"/>
      <c r="F5" s="369"/>
      <c r="G5" s="359"/>
    </row>
    <row r="6" spans="1:8" s="360" customFormat="1" ht="19.899999999999999" customHeight="1" x14ac:dyDescent="0.2">
      <c r="A6" s="640" t="s">
        <v>1941</v>
      </c>
      <c r="B6" s="641"/>
      <c r="C6" s="641"/>
      <c r="D6" s="641"/>
      <c r="E6" s="641"/>
      <c r="F6" s="642"/>
      <c r="G6" s="359"/>
    </row>
    <row r="7" spans="1:8" s="360" customFormat="1" ht="19.899999999999999" customHeight="1" x14ac:dyDescent="0.2">
      <c r="A7" s="643"/>
      <c r="B7" s="641"/>
      <c r="C7" s="641"/>
      <c r="D7" s="641"/>
      <c r="E7" s="641"/>
      <c r="F7" s="642"/>
      <c r="G7" s="359"/>
    </row>
    <row r="8" spans="1:8" s="360" customFormat="1" ht="19.899999999999999" customHeight="1" x14ac:dyDescent="0.2">
      <c r="A8" s="644" t="s">
        <v>1918</v>
      </c>
      <c r="B8" s="645"/>
      <c r="C8" s="645"/>
      <c r="D8" s="645"/>
      <c r="E8" s="645"/>
      <c r="F8" s="646"/>
      <c r="G8" s="359"/>
    </row>
    <row r="9" spans="1:8" s="360" customFormat="1" ht="19.899999999999999" customHeight="1" x14ac:dyDescent="0.2">
      <c r="A9" s="370" t="s">
        <v>1741</v>
      </c>
      <c r="F9" s="371"/>
      <c r="G9" s="359"/>
    </row>
    <row r="10" spans="1:8" s="360" customFormat="1" ht="19.899999999999999" customHeight="1" thickBot="1" x14ac:dyDescent="0.25">
      <c r="A10" s="370" t="s">
        <v>1898</v>
      </c>
      <c r="F10" s="371"/>
      <c r="G10" s="359" t="str">
        <f>IF((COUNTIF($B$11:$B$14,"")+COUNTIF(F11:F13,"")+COUNTIF($D$13,""))&gt;0,"NG","OK")</f>
        <v>NG</v>
      </c>
      <c r="H10" s="360" t="s">
        <v>1923</v>
      </c>
    </row>
    <row r="11" spans="1:8" s="360" customFormat="1" ht="19.899999999999999" customHeight="1" thickBot="1" x14ac:dyDescent="0.25">
      <c r="A11" s="372" t="s">
        <v>10</v>
      </c>
      <c r="B11" s="631" t="str">
        <f>IF('応募依頼 (オンラインのみ)'!$B$15="","",'応募依頼 (オンラインのみ)'!$B$15)</f>
        <v/>
      </c>
      <c r="C11" s="632"/>
      <c r="D11" s="633"/>
      <c r="E11" s="373" t="s">
        <v>2829</v>
      </c>
      <c r="F11" s="374" t="str">
        <f>IF('応募依頼 (オンラインのみ)'!$F$15="","",'応募依頼 (オンラインのみ)'!$F$15)</f>
        <v/>
      </c>
      <c r="G11" s="375" t="e">
        <f>+#REF!</f>
        <v>#REF!</v>
      </c>
    </row>
    <row r="12" spans="1:8" s="360" customFormat="1" ht="19.899999999999999" customHeight="1" x14ac:dyDescent="0.2">
      <c r="A12" s="372" t="s">
        <v>1806</v>
      </c>
      <c r="B12" s="631" t="str">
        <f>IF('応募依頼 (オンラインのみ)'!$B$16="","",'応募依頼 (オンラインのみ)'!$B$16)</f>
        <v/>
      </c>
      <c r="C12" s="632"/>
      <c r="D12" s="633"/>
      <c r="E12" s="373" t="s">
        <v>2830</v>
      </c>
      <c r="F12" s="376" t="str">
        <f>IF('応募依頼 (オンラインのみ)'!$F$16="","",'応募依頼 (オンラインのみ)'!$F$16)</f>
        <v/>
      </c>
      <c r="G12" s="359"/>
    </row>
    <row r="13" spans="1:8" s="360" customFormat="1" ht="19.899999999999999" customHeight="1" x14ac:dyDescent="0.2">
      <c r="A13" s="372" t="s">
        <v>1910</v>
      </c>
      <c r="B13" s="377" t="str">
        <f>IF('応募依頼 (オンラインのみ)'!$B$17="","",'応募依頼 (オンラインのみ)'!$B$17)</f>
        <v/>
      </c>
      <c r="C13" s="378" t="s">
        <v>2831</v>
      </c>
      <c r="D13" s="379" t="str">
        <f>IF('応募依頼 (オンラインのみ)'!$D$17="","",'応募依頼 (オンラインのみ)'!$D$17)</f>
        <v/>
      </c>
      <c r="E13" s="380" t="s">
        <v>2832</v>
      </c>
      <c r="F13" s="374" t="str">
        <f>IF('応募依頼 (オンラインのみ)'!$F$17="","",'応募依頼 (オンラインのみ)'!$F$17)</f>
        <v/>
      </c>
      <c r="G13" s="359"/>
    </row>
    <row r="14" spans="1:8" s="360" customFormat="1" ht="19.899999999999999" customHeight="1" x14ac:dyDescent="0.2">
      <c r="A14" s="378" t="s">
        <v>903</v>
      </c>
      <c r="B14" s="632" t="str">
        <f>IF('応募依頼 (オンラインのみ)'!$C$12="","",'応募依頼 (オンラインのみ)'!$C$12&amp;"　"&amp;'応募依頼 (オンラインのみ)'!$C$14&amp;'応募依頼 (オンラインのみ)'!$D$14&amp;'応募依頼 (オンラインのみ)'!$E$14)</f>
        <v/>
      </c>
      <c r="C14" s="632"/>
      <c r="D14" s="632"/>
      <c r="E14" s="632"/>
      <c r="F14" s="633"/>
      <c r="G14" s="359"/>
    </row>
    <row r="15" spans="1:8" s="360" customFormat="1" ht="19.899999999999999" customHeight="1" x14ac:dyDescent="0.2">
      <c r="A15" s="370" t="s">
        <v>1904</v>
      </c>
      <c r="F15" s="371"/>
      <c r="G15" s="359"/>
    </row>
    <row r="16" spans="1:8" s="360" customFormat="1" ht="19.899999999999999" customHeight="1" x14ac:dyDescent="0.2">
      <c r="A16" s="372" t="s">
        <v>10</v>
      </c>
      <c r="B16" s="381" t="str">
        <f>IF('応募依頼 (オンラインのみ)'!$B$19="","",'応募依頼 (オンラインのみ)'!$B$19)</f>
        <v/>
      </c>
      <c r="C16" s="378" t="s">
        <v>2833</v>
      </c>
      <c r="D16" s="382" t="str">
        <f>IF('応募依頼 (オンラインのみ)'!$D$19="","",'応募依頼 (オンラインのみ)'!$D$19)</f>
        <v/>
      </c>
      <c r="E16" s="383"/>
      <c r="F16" s="384"/>
      <c r="G16" s="359"/>
    </row>
    <row r="17" spans="1:8" s="360" customFormat="1" ht="19.899999999999999" customHeight="1" x14ac:dyDescent="0.2">
      <c r="A17" s="372" t="s">
        <v>1567</v>
      </c>
      <c r="B17" s="381" t="str">
        <f>IF('応募依頼 (オンラインのみ)'!$B$20="","",'応募依頼 (オンラインのみ)'!$B$20)</f>
        <v/>
      </c>
      <c r="C17" s="378" t="s">
        <v>2830</v>
      </c>
      <c r="D17" s="385" t="str">
        <f>IF('応募依頼 (オンラインのみ)'!$D$20="","",'応募依頼 (オンラインのみ)'!$D$20)</f>
        <v/>
      </c>
      <c r="E17" s="378" t="s">
        <v>2832</v>
      </c>
      <c r="F17" s="386" t="str">
        <f>IF('応募依頼 (オンラインのみ)'!$F$20="","",'応募依頼 (オンラインのみ)'!$F$20)</f>
        <v/>
      </c>
      <c r="G17" s="359"/>
    </row>
    <row r="18" spans="1:8" s="360" customFormat="1" ht="19.899999999999999" customHeight="1" x14ac:dyDescent="0.2">
      <c r="A18" s="370"/>
      <c r="B18" s="387"/>
      <c r="C18" s="387"/>
      <c r="D18" s="387"/>
      <c r="E18" s="387"/>
      <c r="F18" s="388"/>
      <c r="G18" s="359"/>
    </row>
    <row r="19" spans="1:8" s="360" customFormat="1" ht="19.899999999999999" customHeight="1" x14ac:dyDescent="0.2">
      <c r="A19" s="370" t="s">
        <v>1672</v>
      </c>
      <c r="B19" s="387"/>
      <c r="C19" s="387"/>
      <c r="D19" s="387"/>
      <c r="E19" s="387"/>
      <c r="F19" s="388"/>
      <c r="G19" s="359" t="str">
        <f>IF(COUNTIF($B$21:$B$22,"")&gt;0,"NG","OK")</f>
        <v>NG</v>
      </c>
      <c r="H19" s="389">
        <v>2</v>
      </c>
    </row>
    <row r="20" spans="1:8" s="360" customFormat="1" ht="19.899999999999999" customHeight="1" x14ac:dyDescent="0.2">
      <c r="A20" s="647" t="s">
        <v>1966</v>
      </c>
      <c r="B20" s="647"/>
      <c r="C20" s="647"/>
      <c r="D20" s="647"/>
      <c r="E20" s="647"/>
      <c r="F20" s="648"/>
      <c r="G20" s="359"/>
    </row>
    <row r="21" spans="1:8" s="360" customFormat="1" ht="19.899999999999999" customHeight="1" x14ac:dyDescent="0.2">
      <c r="A21" s="378" t="s">
        <v>1916</v>
      </c>
      <c r="B21" s="649"/>
      <c r="C21" s="650"/>
      <c r="D21" s="387"/>
      <c r="E21" s="387"/>
      <c r="F21" s="388"/>
      <c r="G21" s="359"/>
    </row>
    <row r="22" spans="1:8" s="360" customFormat="1" ht="19.899999999999999" customHeight="1" x14ac:dyDescent="0.2">
      <c r="A22" s="390" t="s">
        <v>1766</v>
      </c>
      <c r="B22" s="649"/>
      <c r="C22" s="650"/>
      <c r="D22" s="391"/>
      <c r="E22" s="391"/>
      <c r="F22" s="392"/>
      <c r="G22" s="359"/>
    </row>
    <row r="23" spans="1:8" s="360" customFormat="1" ht="19.899999999999999" customHeight="1" x14ac:dyDescent="0.2">
      <c r="A23" s="651" t="s">
        <v>1995</v>
      </c>
      <c r="B23" s="652"/>
      <c r="C23" s="653"/>
      <c r="D23" s="653"/>
      <c r="E23" s="653"/>
      <c r="F23" s="654"/>
      <c r="G23" s="359"/>
    </row>
    <row r="24" spans="1:8" s="360" customFormat="1" ht="58.9" customHeight="1" x14ac:dyDescent="0.2">
      <c r="A24" s="443"/>
      <c r="B24" s="655"/>
      <c r="C24" s="656"/>
      <c r="D24" s="656"/>
      <c r="E24" s="656"/>
      <c r="F24" s="657"/>
      <c r="G24" s="359"/>
    </row>
    <row r="25" spans="1:8" s="360" customFormat="1" ht="19.899999999999999" customHeight="1" x14ac:dyDescent="0.2">
      <c r="A25" s="651" t="s">
        <v>1921</v>
      </c>
      <c r="B25" s="652"/>
      <c r="C25" s="653"/>
      <c r="D25" s="653"/>
      <c r="E25" s="653"/>
      <c r="F25" s="654"/>
      <c r="G25" s="359"/>
    </row>
    <row r="26" spans="1:8" s="360" customFormat="1" ht="19.899999999999999" customHeight="1" x14ac:dyDescent="0.2">
      <c r="A26" s="443"/>
      <c r="B26" s="655"/>
      <c r="C26" s="656"/>
      <c r="D26" s="656"/>
      <c r="E26" s="656"/>
      <c r="F26" s="657"/>
      <c r="G26" s="359"/>
    </row>
    <row r="27" spans="1:8" s="360" customFormat="1" ht="19.899999999999999" customHeight="1" x14ac:dyDescent="0.2">
      <c r="A27" s="370"/>
      <c r="F27" s="371"/>
      <c r="G27" s="359"/>
    </row>
    <row r="28" spans="1:8" s="360" customFormat="1" ht="19.899999999999999" customHeight="1" x14ac:dyDescent="0.2">
      <c r="A28" s="370" t="s">
        <v>1885</v>
      </c>
      <c r="C28" s="393"/>
      <c r="D28" s="393"/>
      <c r="E28" s="393"/>
      <c r="F28" s="393"/>
      <c r="G28" s="359"/>
    </row>
    <row r="29" spans="1:8" s="360" customFormat="1" ht="19.899999999999999" customHeight="1" x14ac:dyDescent="0.2">
      <c r="A29" s="370"/>
      <c r="B29" s="394" t="s">
        <v>23</v>
      </c>
      <c r="C29" s="394" t="s">
        <v>100</v>
      </c>
      <c r="D29" s="394" t="s">
        <v>931</v>
      </c>
      <c r="E29" s="394" t="s">
        <v>1462</v>
      </c>
      <c r="F29" s="394" t="s">
        <v>1959</v>
      </c>
      <c r="G29" s="359"/>
    </row>
    <row r="30" spans="1:8" s="360" customFormat="1" ht="19.899999999999999" customHeight="1" x14ac:dyDescent="0.2">
      <c r="A30" s="395" t="s">
        <v>1879</v>
      </c>
      <c r="B30" s="396"/>
      <c r="C30" s="397"/>
      <c r="D30" s="398"/>
      <c r="E30" s="399"/>
      <c r="F30" s="400" t="str">
        <f>IF(OR($C$30="",$D$30=""),"",1440*($D$30-$C$30)-$E$30)</f>
        <v/>
      </c>
      <c r="G30" s="359" t="str">
        <f>IF(COUNTIF($B$30:$D$30,"")&gt;0,"NG","OK")</f>
        <v>NG</v>
      </c>
      <c r="H30" s="360" t="s">
        <v>1915</v>
      </c>
    </row>
    <row r="31" spans="1:8" s="360" customFormat="1" ht="19.899999999999999" hidden="1" customHeight="1" x14ac:dyDescent="0.2">
      <c r="A31" s="395" t="s">
        <v>1811</v>
      </c>
      <c r="B31" s="378" t="s">
        <v>1911</v>
      </c>
      <c r="C31" s="668" t="e">
        <f>IF(#REF!="","",#REF!)</f>
        <v>#REF!</v>
      </c>
      <c r="D31" s="669"/>
      <c r="E31" s="378" t="s">
        <v>1912</v>
      </c>
      <c r="F31" s="401" t="e">
        <f>IF(#REF!="","",#REF!)</f>
        <v>#REF!</v>
      </c>
      <c r="G31" s="359" t="str">
        <f>IF((COUNTIF($C$31:$C$33,"")+COUNTIF($F$31,""))&gt;0,"NG","OK")</f>
        <v>NG</v>
      </c>
      <c r="H31" s="360" t="s">
        <v>1811</v>
      </c>
    </row>
    <row r="32" spans="1:8" s="360" customFormat="1" ht="19.899999999999999" hidden="1" customHeight="1" x14ac:dyDescent="0.2">
      <c r="A32" s="402" t="s">
        <v>1232</v>
      </c>
      <c r="B32" s="378" t="s">
        <v>1310</v>
      </c>
      <c r="C32" s="668" t="e">
        <f>IF(#REF!="","",#REF!)</f>
        <v>#REF!</v>
      </c>
      <c r="D32" s="669"/>
      <c r="E32" s="378" t="s">
        <v>1913</v>
      </c>
      <c r="F32" s="403" t="e">
        <f>IF(#REF!="","",#REF!)</f>
        <v>#REF!</v>
      </c>
      <c r="G32" s="359"/>
    </row>
    <row r="33" spans="1:8" s="360" customFormat="1" ht="19.899999999999999" customHeight="1" x14ac:dyDescent="0.2">
      <c r="A33" s="404"/>
      <c r="B33" s="378" t="s">
        <v>1903</v>
      </c>
      <c r="C33" s="405" t="str">
        <f>IF('応募依頼 (オンラインのみ)'!C54="","",'応募依頼 (オンラインのみ)'!C54)</f>
        <v/>
      </c>
      <c r="F33" s="371"/>
      <c r="G33" s="359"/>
    </row>
    <row r="34" spans="1:8" s="360" customFormat="1" ht="19.899999999999999" customHeight="1" x14ac:dyDescent="0.2">
      <c r="A34" s="370"/>
      <c r="C34" s="406"/>
      <c r="F34" s="371"/>
      <c r="G34" s="359"/>
    </row>
    <row r="35" spans="1:8" s="360" customFormat="1" ht="19.899999999999999" customHeight="1" x14ac:dyDescent="0.2">
      <c r="A35" s="407" t="s">
        <v>1971</v>
      </c>
      <c r="B35" s="408"/>
      <c r="C35" s="408"/>
      <c r="D35" s="387"/>
      <c r="E35" s="387"/>
      <c r="F35" s="388"/>
      <c r="G35" s="359" t="str">
        <f>IF($B$36="","NG","OK")</f>
        <v>NG</v>
      </c>
      <c r="H35" s="389" t="s">
        <v>1146</v>
      </c>
    </row>
    <row r="36" spans="1:8" s="360" customFormat="1" ht="19.899999999999999" customHeight="1" x14ac:dyDescent="0.2">
      <c r="A36" s="409" t="s">
        <v>1456</v>
      </c>
      <c r="B36" s="670"/>
      <c r="C36" s="671"/>
      <c r="D36" s="387"/>
      <c r="E36" s="387"/>
      <c r="F36" s="388"/>
      <c r="G36" s="359"/>
    </row>
    <row r="37" spans="1:8" s="360" customFormat="1" ht="19.899999999999999" customHeight="1" x14ac:dyDescent="0.2">
      <c r="A37" s="370"/>
      <c r="C37" s="406"/>
      <c r="F37" s="410"/>
      <c r="G37" s="359"/>
    </row>
    <row r="38" spans="1:8" s="360" customFormat="1" ht="19.899999999999999" customHeight="1" x14ac:dyDescent="0.2">
      <c r="A38" s="370" t="s">
        <v>2015</v>
      </c>
      <c r="C38" s="406"/>
      <c r="F38" s="371"/>
      <c r="G38" s="359"/>
    </row>
    <row r="39" spans="1:8" s="360" customFormat="1" ht="19.899999999999999" customHeight="1" x14ac:dyDescent="0.2">
      <c r="A39" s="411" t="s">
        <v>1969</v>
      </c>
      <c r="B39" s="412"/>
      <c r="C39" s="413" t="s">
        <v>1944</v>
      </c>
      <c r="D39" s="414"/>
      <c r="E39" s="672" t="s">
        <v>1942</v>
      </c>
      <c r="F39" s="673"/>
      <c r="G39" s="359" t="str">
        <f>IF(OR($C$40="",$E$40=""),"NG","OK")</f>
        <v>NG</v>
      </c>
      <c r="H39" s="360" t="s">
        <v>706</v>
      </c>
    </row>
    <row r="40" spans="1:8" s="360" customFormat="1" ht="19.899999999999999" customHeight="1" x14ac:dyDescent="0.2">
      <c r="A40" s="415"/>
      <c r="B40" s="416"/>
      <c r="C40" s="649"/>
      <c r="D40" s="650"/>
      <c r="E40" s="417"/>
      <c r="F40" s="418" t="s">
        <v>1943</v>
      </c>
      <c r="G40" s="359"/>
    </row>
    <row r="41" spans="1:8" s="360" customFormat="1" ht="19.899999999999999" customHeight="1" x14ac:dyDescent="0.2">
      <c r="A41" s="419" t="s">
        <v>1970</v>
      </c>
      <c r="B41" s="420"/>
      <c r="C41" s="421"/>
      <c r="D41" s="422"/>
      <c r="E41" s="422"/>
      <c r="F41" s="423"/>
      <c r="G41" s="359" t="str">
        <f>IF(OR($C$42="",$C$46="",$C$50="",$C$54=""),"NG","OK")</f>
        <v>NG</v>
      </c>
      <c r="H41" s="360" t="s">
        <v>1799</v>
      </c>
    </row>
    <row r="42" spans="1:8" s="360" customFormat="1" ht="18.649999999999999" customHeight="1" x14ac:dyDescent="0.2">
      <c r="A42" s="419" t="s">
        <v>1919</v>
      </c>
      <c r="B42" s="412"/>
      <c r="C42" s="674"/>
      <c r="D42" s="675"/>
      <c r="E42" s="675"/>
      <c r="F42" s="676"/>
      <c r="G42" s="359"/>
    </row>
    <row r="43" spans="1:8" s="360" customFormat="1" ht="18.649999999999999" customHeight="1" x14ac:dyDescent="0.2">
      <c r="A43" s="424" t="s">
        <v>1091</v>
      </c>
      <c r="B43" s="425"/>
      <c r="C43" s="677"/>
      <c r="D43" s="678"/>
      <c r="E43" s="678"/>
      <c r="F43" s="679"/>
      <c r="G43" s="359"/>
    </row>
    <row r="44" spans="1:8" s="360" customFormat="1" ht="19.899999999999999" customHeight="1" x14ac:dyDescent="0.2">
      <c r="A44" s="424"/>
      <c r="B44" s="425"/>
      <c r="C44" s="677"/>
      <c r="D44" s="678"/>
      <c r="E44" s="678"/>
      <c r="F44" s="679"/>
      <c r="G44" s="359"/>
    </row>
    <row r="45" spans="1:8" s="360" customFormat="1" ht="19.899999999999999" customHeight="1" x14ac:dyDescent="0.2">
      <c r="A45" s="426"/>
      <c r="B45" s="416"/>
      <c r="C45" s="680"/>
      <c r="D45" s="681"/>
      <c r="E45" s="681"/>
      <c r="F45" s="682"/>
      <c r="G45" s="359"/>
    </row>
    <row r="46" spans="1:8" s="360" customFormat="1" ht="19.899999999999999" customHeight="1" x14ac:dyDescent="0.2">
      <c r="A46" s="419" t="s">
        <v>2001</v>
      </c>
      <c r="B46" s="412"/>
      <c r="C46" s="674"/>
      <c r="D46" s="675"/>
      <c r="E46" s="675"/>
      <c r="F46" s="676"/>
      <c r="G46" s="359"/>
    </row>
    <row r="47" spans="1:8" s="360" customFormat="1" ht="19.899999999999999" customHeight="1" x14ac:dyDescent="0.2">
      <c r="A47" s="424" t="s">
        <v>1091</v>
      </c>
      <c r="B47" s="425"/>
      <c r="C47" s="677"/>
      <c r="D47" s="678"/>
      <c r="E47" s="678"/>
      <c r="F47" s="679"/>
      <c r="G47" s="359"/>
    </row>
    <row r="48" spans="1:8" s="360" customFormat="1" ht="19.899999999999999" customHeight="1" x14ac:dyDescent="0.2">
      <c r="A48" s="424"/>
      <c r="B48" s="425"/>
      <c r="C48" s="677"/>
      <c r="D48" s="678"/>
      <c r="E48" s="678"/>
      <c r="F48" s="679"/>
      <c r="G48" s="359"/>
    </row>
    <row r="49" spans="1:8" s="360" customFormat="1" ht="19.899999999999999" customHeight="1" x14ac:dyDescent="0.2">
      <c r="A49" s="426"/>
      <c r="B49" s="416"/>
      <c r="C49" s="680"/>
      <c r="D49" s="681"/>
      <c r="E49" s="681"/>
      <c r="F49" s="682"/>
      <c r="G49" s="359"/>
    </row>
    <row r="50" spans="1:8" s="360" customFormat="1" ht="19.899999999999999" customHeight="1" x14ac:dyDescent="0.2">
      <c r="A50" s="419" t="s">
        <v>2006</v>
      </c>
      <c r="B50" s="412"/>
      <c r="C50" s="674"/>
      <c r="D50" s="675"/>
      <c r="E50" s="675"/>
      <c r="F50" s="676"/>
      <c r="G50" s="359"/>
    </row>
    <row r="51" spans="1:8" s="360" customFormat="1" ht="19.899999999999999" customHeight="1" x14ac:dyDescent="0.2">
      <c r="A51" s="424" t="s">
        <v>1091</v>
      </c>
      <c r="B51" s="425"/>
      <c r="C51" s="677"/>
      <c r="D51" s="678"/>
      <c r="E51" s="678"/>
      <c r="F51" s="679"/>
      <c r="G51" s="359"/>
    </row>
    <row r="52" spans="1:8" s="360" customFormat="1" ht="19.899999999999999" customHeight="1" x14ac:dyDescent="0.2">
      <c r="A52" s="424"/>
      <c r="B52" s="425"/>
      <c r="C52" s="677"/>
      <c r="D52" s="678"/>
      <c r="E52" s="678"/>
      <c r="F52" s="679"/>
      <c r="G52" s="359"/>
    </row>
    <row r="53" spans="1:8" s="360" customFormat="1" ht="19.899999999999999" customHeight="1" x14ac:dyDescent="0.2">
      <c r="A53" s="426"/>
      <c r="B53" s="416"/>
      <c r="C53" s="680"/>
      <c r="D53" s="681"/>
      <c r="E53" s="681"/>
      <c r="F53" s="682"/>
      <c r="G53" s="359"/>
    </row>
    <row r="54" spans="1:8" s="360" customFormat="1" ht="19.899999999999999" customHeight="1" x14ac:dyDescent="0.2">
      <c r="A54" s="411" t="s">
        <v>2005</v>
      </c>
      <c r="B54" s="412"/>
      <c r="C54" s="674"/>
      <c r="D54" s="675"/>
      <c r="E54" s="675"/>
      <c r="F54" s="683"/>
      <c r="G54" s="359"/>
    </row>
    <row r="55" spans="1:8" s="360" customFormat="1" ht="19.899999999999999" customHeight="1" x14ac:dyDescent="0.2">
      <c r="A55" s="427" t="s">
        <v>2009</v>
      </c>
      <c r="B55" s="425"/>
      <c r="C55" s="677"/>
      <c r="D55" s="678"/>
      <c r="E55" s="678"/>
      <c r="F55" s="684"/>
      <c r="G55" s="359"/>
    </row>
    <row r="56" spans="1:8" s="360" customFormat="1" ht="19.899999999999999" customHeight="1" x14ac:dyDescent="0.2">
      <c r="A56" s="427"/>
      <c r="B56" s="425"/>
      <c r="C56" s="677"/>
      <c r="D56" s="678"/>
      <c r="E56" s="678"/>
      <c r="F56" s="684"/>
      <c r="G56" s="359"/>
    </row>
    <row r="57" spans="1:8" s="360" customFormat="1" ht="19.899999999999999" customHeight="1" x14ac:dyDescent="0.2">
      <c r="A57" s="427"/>
      <c r="B57" s="425"/>
      <c r="C57" s="677"/>
      <c r="D57" s="678"/>
      <c r="E57" s="678"/>
      <c r="F57" s="684"/>
      <c r="G57" s="359"/>
    </row>
    <row r="58" spans="1:8" s="360" customFormat="1" ht="19.899999999999999" customHeight="1" x14ac:dyDescent="0.2">
      <c r="A58" s="415"/>
      <c r="B58" s="416"/>
      <c r="C58" s="680"/>
      <c r="D58" s="681"/>
      <c r="E58" s="681"/>
      <c r="F58" s="685"/>
      <c r="G58" s="359"/>
    </row>
    <row r="59" spans="1:8" s="360" customFormat="1" ht="19.899999999999999" customHeight="1" thickBot="1" x14ac:dyDescent="0.25">
      <c r="A59" s="419" t="s">
        <v>2012</v>
      </c>
      <c r="B59" s="412"/>
      <c r="C59" s="658" t="s">
        <v>598</v>
      </c>
      <c r="D59" s="659"/>
      <c r="E59" s="660"/>
      <c r="F59" s="661"/>
      <c r="G59" s="359" t="str">
        <f>IF(OR($E$59="",AND(NOT($G$60=""),$C$60="")),"NG","OK")</f>
        <v>NG</v>
      </c>
      <c r="H59" s="360" t="s">
        <v>2058</v>
      </c>
    </row>
    <row r="60" spans="1:8" s="360" customFormat="1" ht="19.899999999999999" customHeight="1" thickBot="1" x14ac:dyDescent="0.25">
      <c r="A60" s="424"/>
      <c r="B60" s="425"/>
      <c r="C60" s="690"/>
      <c r="D60" s="691"/>
      <c r="E60" s="691"/>
      <c r="F60" s="691"/>
      <c r="G60" s="428" t="str">
        <f>IF(E59="⑦その他","他","")</f>
        <v/>
      </c>
    </row>
    <row r="61" spans="1:8" s="360" customFormat="1" ht="19.899999999999999" customHeight="1" x14ac:dyDescent="0.2">
      <c r="A61" s="426"/>
      <c r="B61" s="416"/>
      <c r="C61" s="688"/>
      <c r="D61" s="689"/>
      <c r="E61" s="689"/>
      <c r="F61" s="692"/>
      <c r="G61" s="359"/>
    </row>
    <row r="62" spans="1:8" s="360" customFormat="1" ht="19.899999999999999" customHeight="1" x14ac:dyDescent="0.2">
      <c r="A62" s="411" t="s">
        <v>2007</v>
      </c>
      <c r="B62" s="412"/>
      <c r="C62" s="677"/>
      <c r="D62" s="678"/>
      <c r="E62" s="678"/>
      <c r="F62" s="679"/>
      <c r="G62" s="359"/>
    </row>
    <row r="63" spans="1:8" s="360" customFormat="1" ht="19.899999999999999" customHeight="1" x14ac:dyDescent="0.2">
      <c r="A63" s="427" t="s">
        <v>2008</v>
      </c>
      <c r="B63" s="425"/>
      <c r="C63" s="677"/>
      <c r="D63" s="678"/>
      <c r="E63" s="678"/>
      <c r="F63" s="679"/>
      <c r="G63" s="359"/>
    </row>
    <row r="64" spans="1:8" s="360" customFormat="1" ht="19.899999999999999" customHeight="1" x14ac:dyDescent="0.2">
      <c r="A64" s="427" t="s">
        <v>2010</v>
      </c>
      <c r="B64" s="425"/>
      <c r="C64" s="677"/>
      <c r="D64" s="678"/>
      <c r="E64" s="678"/>
      <c r="F64" s="679"/>
      <c r="G64" s="359"/>
    </row>
    <row r="65" spans="1:8" s="360" customFormat="1" ht="19.899999999999999" customHeight="1" x14ac:dyDescent="0.2">
      <c r="A65" s="415"/>
      <c r="B65" s="416"/>
      <c r="C65" s="680"/>
      <c r="D65" s="681"/>
      <c r="E65" s="681"/>
      <c r="F65" s="682"/>
      <c r="G65" s="359"/>
    </row>
    <row r="66" spans="1:8" s="360" customFormat="1" ht="21.75" customHeight="1" x14ac:dyDescent="0.2">
      <c r="A66" s="424" t="s">
        <v>2013</v>
      </c>
      <c r="B66" s="425"/>
      <c r="C66" s="693" t="s">
        <v>1945</v>
      </c>
      <c r="D66" s="694"/>
      <c r="E66" s="694"/>
      <c r="F66" s="695"/>
      <c r="G66" s="359"/>
    </row>
    <row r="67" spans="1:8" s="360" customFormat="1" ht="21.75" customHeight="1" x14ac:dyDescent="0.2">
      <c r="A67" s="424"/>
      <c r="B67" s="425"/>
      <c r="C67" s="696"/>
      <c r="D67" s="697"/>
      <c r="E67" s="697"/>
      <c r="F67" s="698"/>
      <c r="G67" s="359"/>
    </row>
    <row r="68" spans="1:8" s="360" customFormat="1" ht="19.899999999999999" customHeight="1" x14ac:dyDescent="0.2">
      <c r="A68" s="424"/>
      <c r="B68" s="425"/>
      <c r="C68" s="674"/>
      <c r="D68" s="675"/>
      <c r="E68" s="675"/>
      <c r="F68" s="683"/>
      <c r="G68" s="359"/>
    </row>
    <row r="69" spans="1:8" s="360" customFormat="1" ht="19.899999999999999" customHeight="1" x14ac:dyDescent="0.2">
      <c r="A69" s="424"/>
      <c r="B69" s="425"/>
      <c r="C69" s="680"/>
      <c r="D69" s="681"/>
      <c r="E69" s="681"/>
      <c r="F69" s="685"/>
      <c r="G69" s="359"/>
    </row>
    <row r="70" spans="1:8" s="360" customFormat="1" ht="19.899999999999999" customHeight="1" thickBot="1" x14ac:dyDescent="0.25">
      <c r="A70" s="429" t="s">
        <v>2014</v>
      </c>
      <c r="B70" s="414"/>
      <c r="C70" s="658" t="s">
        <v>1946</v>
      </c>
      <c r="D70" s="659"/>
      <c r="E70" s="660"/>
      <c r="F70" s="699"/>
      <c r="G70" s="359" t="str">
        <f>IF(OR($E$70="",AND(NOT($G$71=""),$C$71="")),"NG","OK")</f>
        <v>NG</v>
      </c>
      <c r="H70" s="360" t="s">
        <v>1977</v>
      </c>
    </row>
    <row r="71" spans="1:8" s="360" customFormat="1" ht="19.899999999999999" customHeight="1" thickBot="1" x14ac:dyDescent="0.25">
      <c r="A71" s="419" t="s">
        <v>2002</v>
      </c>
      <c r="B71" s="412"/>
      <c r="C71" s="686"/>
      <c r="D71" s="687"/>
      <c r="E71" s="687"/>
      <c r="F71" s="687"/>
      <c r="G71" s="428" t="str">
        <f>IF($E$70="⑤その他","他","")</f>
        <v/>
      </c>
    </row>
    <row r="72" spans="1:8" s="360" customFormat="1" ht="19.899999999999999" customHeight="1" x14ac:dyDescent="0.2">
      <c r="A72" s="426"/>
      <c r="B72" s="416"/>
      <c r="C72" s="688"/>
      <c r="D72" s="689"/>
      <c r="E72" s="689"/>
      <c r="F72" s="689"/>
      <c r="G72" s="359"/>
    </row>
    <row r="73" spans="1:8" s="360" customFormat="1" ht="19.899999999999999" customHeight="1" x14ac:dyDescent="0.2">
      <c r="A73" s="370"/>
      <c r="C73" s="406"/>
      <c r="F73" s="371"/>
      <c r="G73" s="359"/>
    </row>
    <row r="74" spans="1:8" s="360" customFormat="1" ht="19.899999999999999" customHeight="1" x14ac:dyDescent="0.2">
      <c r="A74" s="370"/>
      <c r="C74" s="406"/>
      <c r="F74" s="371"/>
      <c r="G74" s="359"/>
    </row>
    <row r="75" spans="1:8" s="360" customFormat="1" ht="19.899999999999999" customHeight="1" x14ac:dyDescent="0.2">
      <c r="A75" s="370"/>
      <c r="B75" s="430" t="str">
        <f>IF(COUNTIF($G$1:$G$72,"NG")&gt;0,"未記入のセルが有ります。以下の項目に水色と黄色のセルが残っていないかご確認下さい。","")</f>
        <v>未記入のセルが有ります。以下の項目に水色と黄色のセルが残っていないかご確認下さい。</v>
      </c>
      <c r="C75" s="406"/>
      <c r="F75" s="371"/>
      <c r="G75" s="359"/>
    </row>
    <row r="76" spans="1:8" s="360" customFormat="1" ht="19.899999999999999" customHeight="1" x14ac:dyDescent="0.2">
      <c r="A76" s="370"/>
      <c r="B76" s="430" t="str">
        <f>IF(OR(G59&lt;&gt;"NG",$G$70="NG"),"なお、その他を選択した場合、具体的な記入が必要となりますのでご注意下さい","")</f>
        <v>なお、その他を選択した場合、具体的な記入が必要となりますのでご注意下さい</v>
      </c>
      <c r="C76" s="406"/>
      <c r="F76" s="371"/>
      <c r="G76" s="359"/>
    </row>
    <row r="77" spans="1:8" s="360" customFormat="1" ht="19.899999999999999" customHeight="1" x14ac:dyDescent="0.2">
      <c r="A77" s="370"/>
      <c r="B77" s="430"/>
      <c r="C77" s="406"/>
      <c r="F77" s="371"/>
      <c r="G77" s="359"/>
    </row>
    <row r="78" spans="1:8" s="360" customFormat="1" ht="19.899999999999999" customHeight="1" x14ac:dyDescent="0.2">
      <c r="A78" s="370"/>
      <c r="B78" s="430" t="str">
        <f>IF($G$2="NG",$H$2,"")</f>
        <v>報告日</v>
      </c>
      <c r="C78" s="431" t="str">
        <f>IF($G$10="NG",$H$10,"")</f>
        <v>１－１．</v>
      </c>
      <c r="D78" s="432">
        <f>IF($G$19="NG",$H$19,"")</f>
        <v>2</v>
      </c>
      <c r="E78" s="430" t="str">
        <f>IF($G$30="NG",$H$30,"")</f>
        <v>３－１．</v>
      </c>
      <c r="F78" s="433" t="str">
        <f>IF($G$31="NG",$H$31,"")</f>
        <v>３－２．</v>
      </c>
      <c r="G78" s="359"/>
    </row>
    <row r="79" spans="1:8" s="360" customFormat="1" ht="19.899999999999999" customHeight="1" x14ac:dyDescent="0.2">
      <c r="B79" s="430" t="str">
        <f>IF($G$35="NG",$H$35,"")</f>
        <v>4</v>
      </c>
      <c r="C79" s="430" t="str">
        <f>IF($G$39="NG",$H$39,"")</f>
        <v>５－１．</v>
      </c>
      <c r="D79" s="431" t="str">
        <f>IF($G$41="NG",$H$41,"")</f>
        <v>５－２．</v>
      </c>
      <c r="E79" s="430" t="str">
        <f>IF($G$59="NG",$H$59,"")</f>
        <v>５－２．(成果物）</v>
      </c>
      <c r="F79" s="433" t="str">
        <f>IF($G$70="NG",$H$70,"")</f>
        <v>５－３．</v>
      </c>
      <c r="G79" s="359"/>
    </row>
    <row r="80" spans="1:8" s="360" customFormat="1" ht="19.899999999999999" customHeight="1" x14ac:dyDescent="0.2">
      <c r="A80" s="370"/>
      <c r="C80" s="406"/>
      <c r="F80" s="371"/>
      <c r="G80" s="359"/>
    </row>
    <row r="81" spans="1:7" s="360" customFormat="1" ht="19.899999999999999" customHeight="1" x14ac:dyDescent="0.2">
      <c r="A81" s="370"/>
      <c r="C81" s="406"/>
      <c r="F81" s="371"/>
      <c r="G81" s="359"/>
    </row>
    <row r="82" spans="1:7" s="360" customFormat="1" ht="19.899999999999999" customHeight="1" x14ac:dyDescent="0.2">
      <c r="A82" s="370" t="s">
        <v>2029</v>
      </c>
      <c r="C82" s="406"/>
      <c r="F82" s="371"/>
      <c r="G82" s="359"/>
    </row>
    <row r="83" spans="1:7" s="360" customFormat="1" ht="19.899999999999999" customHeight="1" x14ac:dyDescent="0.2">
      <c r="A83" s="434" t="s">
        <v>1960</v>
      </c>
      <c r="B83" s="422"/>
      <c r="C83" s="421"/>
      <c r="D83" s="422"/>
      <c r="E83" s="422"/>
      <c r="F83" s="414"/>
      <c r="G83" s="359"/>
    </row>
    <row r="84" spans="1:7" s="360" customFormat="1" ht="19.899999999999999" customHeight="1" x14ac:dyDescent="0.2">
      <c r="A84" s="370"/>
      <c r="C84" s="406"/>
      <c r="F84" s="371"/>
      <c r="G84" s="359"/>
    </row>
    <row r="85" spans="1:7" s="360" customFormat="1" ht="19.899999999999999" customHeight="1" x14ac:dyDescent="0.2">
      <c r="A85" s="370"/>
      <c r="C85" s="406"/>
      <c r="F85" s="371"/>
      <c r="G85" s="359"/>
    </row>
    <row r="86" spans="1:7" s="360" customFormat="1" ht="19.899999999999999" customHeight="1" x14ac:dyDescent="0.2">
      <c r="A86" s="370"/>
      <c r="C86" s="406"/>
      <c r="F86" s="371"/>
      <c r="G86" s="359"/>
    </row>
    <row r="87" spans="1:7" s="360" customFormat="1" ht="19.899999999999999" customHeight="1" x14ac:dyDescent="0.2">
      <c r="A87" s="370"/>
      <c r="C87" s="406"/>
      <c r="F87" s="371"/>
      <c r="G87" s="359"/>
    </row>
    <row r="88" spans="1:7" s="360" customFormat="1" ht="19.899999999999999" customHeight="1" x14ac:dyDescent="0.2">
      <c r="A88" s="370"/>
      <c r="C88" s="406"/>
      <c r="F88" s="371"/>
      <c r="G88" s="359"/>
    </row>
    <row r="89" spans="1:7" s="360" customFormat="1" ht="19.899999999999999" customHeight="1" x14ac:dyDescent="0.2">
      <c r="A89" s="370"/>
      <c r="C89" s="406"/>
      <c r="F89" s="371"/>
      <c r="G89" s="359"/>
    </row>
    <row r="90" spans="1:7" s="360" customFormat="1" ht="19.899999999999999" customHeight="1" x14ac:dyDescent="0.2">
      <c r="A90" s="370"/>
      <c r="C90" s="406"/>
      <c r="F90" s="371"/>
      <c r="G90" s="359"/>
    </row>
    <row r="91" spans="1:7" s="360" customFormat="1" ht="19.899999999999999" customHeight="1" x14ac:dyDescent="0.2">
      <c r="A91" s="370"/>
      <c r="C91" s="406"/>
      <c r="F91" s="371"/>
      <c r="G91" s="359"/>
    </row>
    <row r="92" spans="1:7" s="360" customFormat="1" ht="19.899999999999999" customHeight="1" x14ac:dyDescent="0.2">
      <c r="A92" s="370"/>
      <c r="C92" s="406"/>
      <c r="F92" s="371"/>
      <c r="G92" s="359"/>
    </row>
    <row r="93" spans="1:7" s="360" customFormat="1" ht="19.899999999999999" customHeight="1" x14ac:dyDescent="0.2">
      <c r="A93" s="370"/>
      <c r="C93" s="406"/>
      <c r="F93" s="371"/>
      <c r="G93" s="359"/>
    </row>
    <row r="94" spans="1:7" s="360" customFormat="1" ht="19.899999999999999" customHeight="1" x14ac:dyDescent="0.2">
      <c r="A94" s="370"/>
      <c r="C94" s="406"/>
      <c r="F94" s="371"/>
      <c r="G94" s="359"/>
    </row>
    <row r="95" spans="1:7" s="360" customFormat="1" ht="19.899999999999999" customHeight="1" x14ac:dyDescent="0.2">
      <c r="A95" s="370"/>
      <c r="C95" s="406"/>
      <c r="F95" s="371"/>
      <c r="G95" s="359"/>
    </row>
    <row r="96" spans="1:7" s="360" customFormat="1" ht="19.899999999999999" customHeight="1" x14ac:dyDescent="0.2">
      <c r="A96" s="370"/>
      <c r="C96" s="406"/>
      <c r="F96" s="371"/>
      <c r="G96" s="359"/>
    </row>
    <row r="97" spans="1:7" s="360" customFormat="1" ht="19.899999999999999" customHeight="1" x14ac:dyDescent="0.2">
      <c r="A97" s="370"/>
      <c r="C97" s="406"/>
      <c r="F97" s="371"/>
      <c r="G97" s="359"/>
    </row>
    <row r="98" spans="1:7" s="360" customFormat="1" ht="19.899999999999999" customHeight="1" x14ac:dyDescent="0.2">
      <c r="A98" s="370"/>
      <c r="C98" s="406"/>
      <c r="F98" s="371"/>
      <c r="G98" s="359"/>
    </row>
    <row r="99" spans="1:7" s="360" customFormat="1" ht="19.899999999999999" customHeight="1" x14ac:dyDescent="0.2">
      <c r="A99" s="370"/>
      <c r="C99" s="406"/>
      <c r="F99" s="371"/>
      <c r="G99" s="359"/>
    </row>
    <row r="100" spans="1:7" s="360" customFormat="1" ht="19.899999999999999" customHeight="1" x14ac:dyDescent="0.2">
      <c r="A100" s="370"/>
      <c r="C100" s="406"/>
      <c r="F100" s="371"/>
      <c r="G100" s="359"/>
    </row>
    <row r="101" spans="1:7" s="360" customFormat="1" ht="19.899999999999999" customHeight="1" x14ac:dyDescent="0.2">
      <c r="A101" s="370"/>
      <c r="C101" s="406"/>
      <c r="F101" s="371"/>
      <c r="G101" s="359"/>
    </row>
    <row r="102" spans="1:7" s="360" customFormat="1" ht="19.899999999999999" customHeight="1" x14ac:dyDescent="0.2">
      <c r="A102" s="370"/>
      <c r="C102" s="406"/>
      <c r="F102" s="371"/>
      <c r="G102" s="359"/>
    </row>
    <row r="103" spans="1:7" s="360" customFormat="1" ht="19.899999999999999" customHeight="1" x14ac:dyDescent="0.2">
      <c r="A103" s="370"/>
      <c r="C103" s="406"/>
      <c r="F103" s="371"/>
      <c r="G103" s="359"/>
    </row>
    <row r="104" spans="1:7" s="360" customFormat="1" ht="19.899999999999999" customHeight="1" x14ac:dyDescent="0.2">
      <c r="A104" s="370"/>
      <c r="C104" s="406"/>
      <c r="F104" s="371"/>
      <c r="G104" s="359"/>
    </row>
    <row r="105" spans="1:7" s="360" customFormat="1" ht="19.899999999999999" customHeight="1" x14ac:dyDescent="0.2">
      <c r="A105" s="370"/>
      <c r="C105" s="406"/>
      <c r="F105" s="371"/>
      <c r="G105" s="359"/>
    </row>
    <row r="106" spans="1:7" s="360" customFormat="1" ht="19.899999999999999" customHeight="1" x14ac:dyDescent="0.2">
      <c r="A106" s="370"/>
      <c r="C106" s="406"/>
      <c r="F106" s="371"/>
      <c r="G106" s="359"/>
    </row>
    <row r="107" spans="1:7" s="360" customFormat="1" ht="19.899999999999999" customHeight="1" x14ac:dyDescent="0.2">
      <c r="A107" s="370"/>
      <c r="C107" s="406"/>
      <c r="F107" s="371"/>
      <c r="G107" s="359"/>
    </row>
    <row r="108" spans="1:7" s="360" customFormat="1" ht="19.899999999999999" customHeight="1" x14ac:dyDescent="0.2">
      <c r="A108" s="370"/>
      <c r="C108" s="406"/>
      <c r="F108" s="371"/>
      <c r="G108" s="359"/>
    </row>
    <row r="109" spans="1:7" s="360" customFormat="1" ht="19.899999999999999" customHeight="1" x14ac:dyDescent="0.2">
      <c r="A109" s="370"/>
      <c r="C109" s="406"/>
      <c r="F109" s="371"/>
      <c r="G109" s="359"/>
    </row>
    <row r="110" spans="1:7" s="360" customFormat="1" ht="19.899999999999999" customHeight="1" x14ac:dyDescent="0.2">
      <c r="A110" s="370"/>
      <c r="C110" s="406"/>
      <c r="F110" s="371"/>
      <c r="G110" s="359"/>
    </row>
    <row r="111" spans="1:7" s="360" customFormat="1" ht="19.899999999999999" customHeight="1" x14ac:dyDescent="0.2">
      <c r="A111" s="370"/>
      <c r="C111" s="406"/>
      <c r="F111" s="371"/>
      <c r="G111" s="359"/>
    </row>
    <row r="112" spans="1:7" s="360" customFormat="1" ht="19.899999999999999" customHeight="1" x14ac:dyDescent="0.2">
      <c r="A112" s="370"/>
      <c r="C112" s="406"/>
      <c r="F112" s="371"/>
      <c r="G112" s="359"/>
    </row>
    <row r="113" spans="1:7" s="360" customFormat="1" ht="19.899999999999999" customHeight="1" x14ac:dyDescent="0.2">
      <c r="A113" s="370"/>
      <c r="C113" s="406"/>
      <c r="F113" s="371"/>
      <c r="G113" s="359"/>
    </row>
    <row r="114" spans="1:7" s="360" customFormat="1" ht="19.899999999999999" customHeight="1" x14ac:dyDescent="0.2">
      <c r="A114" s="370"/>
      <c r="C114" s="406"/>
      <c r="F114" s="371"/>
      <c r="G114" s="359"/>
    </row>
    <row r="115" spans="1:7" s="360" customFormat="1" ht="19.899999999999999" customHeight="1" x14ac:dyDescent="0.2">
      <c r="A115" s="370"/>
      <c r="C115" s="406"/>
      <c r="F115" s="371"/>
      <c r="G115" s="359"/>
    </row>
    <row r="116" spans="1:7" s="360" customFormat="1" ht="19.899999999999999" customHeight="1" x14ac:dyDescent="0.2">
      <c r="A116" s="370"/>
      <c r="C116" s="406"/>
      <c r="F116" s="371"/>
      <c r="G116" s="359"/>
    </row>
    <row r="117" spans="1:7" s="360" customFormat="1" ht="19.899999999999999" customHeight="1" x14ac:dyDescent="0.2">
      <c r="A117" s="370"/>
      <c r="C117" s="406"/>
      <c r="F117" s="371"/>
      <c r="G117" s="359"/>
    </row>
    <row r="118" spans="1:7" s="360" customFormat="1" ht="19.899999999999999" customHeight="1" x14ac:dyDescent="0.2">
      <c r="A118" s="370"/>
      <c r="C118" s="406"/>
      <c r="F118" s="371"/>
      <c r="G118" s="359"/>
    </row>
    <row r="119" spans="1:7" s="360" customFormat="1" ht="19.899999999999999" customHeight="1" x14ac:dyDescent="0.2">
      <c r="A119" s="370"/>
      <c r="C119" s="406"/>
      <c r="F119" s="371"/>
      <c r="G119" s="359"/>
    </row>
    <row r="120" spans="1:7" s="360" customFormat="1" ht="19.899999999999999" customHeight="1" x14ac:dyDescent="0.2">
      <c r="A120" s="370"/>
      <c r="C120" s="406"/>
      <c r="F120" s="371"/>
      <c r="G120" s="359"/>
    </row>
    <row r="121" spans="1:7" s="360" customFormat="1" ht="19.899999999999999" customHeight="1" x14ac:dyDescent="0.2">
      <c r="A121" s="370"/>
      <c r="C121" s="406"/>
      <c r="F121" s="371"/>
      <c r="G121" s="359"/>
    </row>
    <row r="122" spans="1:7" s="360" customFormat="1" ht="19.899999999999999" customHeight="1" x14ac:dyDescent="0.2">
      <c r="A122" s="370"/>
      <c r="C122" s="406"/>
      <c r="F122" s="371"/>
      <c r="G122" s="359"/>
    </row>
    <row r="123" spans="1:7" s="360" customFormat="1" ht="19.899999999999999" customHeight="1" x14ac:dyDescent="0.2">
      <c r="A123" s="370"/>
      <c r="C123" s="406"/>
      <c r="F123" s="371"/>
      <c r="G123" s="359"/>
    </row>
    <row r="124" spans="1:7" s="360" customFormat="1" ht="19.899999999999999" customHeight="1" x14ac:dyDescent="0.2">
      <c r="A124" s="370"/>
      <c r="C124" s="406"/>
      <c r="F124" s="371"/>
      <c r="G124" s="359"/>
    </row>
    <row r="125" spans="1:7" s="360" customFormat="1" ht="19.899999999999999" customHeight="1" x14ac:dyDescent="0.2">
      <c r="A125" s="370"/>
      <c r="C125" s="406"/>
      <c r="F125" s="371"/>
      <c r="G125" s="359"/>
    </row>
    <row r="126" spans="1:7" s="360" customFormat="1" ht="19.899999999999999" customHeight="1" x14ac:dyDescent="0.2">
      <c r="A126" s="370"/>
      <c r="C126" s="406"/>
      <c r="F126" s="371"/>
      <c r="G126" s="359"/>
    </row>
    <row r="127" spans="1:7" s="360" customFormat="1" ht="19.899999999999999" customHeight="1" x14ac:dyDescent="0.2">
      <c r="A127" s="370"/>
      <c r="C127" s="406"/>
      <c r="F127" s="371"/>
      <c r="G127" s="359"/>
    </row>
    <row r="128" spans="1:7" s="360" customFormat="1" ht="19.899999999999999" customHeight="1" x14ac:dyDescent="0.2">
      <c r="A128" s="370"/>
      <c r="C128" s="406"/>
      <c r="F128" s="371"/>
      <c r="G128" s="359"/>
    </row>
    <row r="129" spans="1:7" s="360" customFormat="1" ht="19.899999999999999" customHeight="1" x14ac:dyDescent="0.2">
      <c r="A129" s="370"/>
      <c r="C129" s="406"/>
      <c r="F129" s="371"/>
      <c r="G129" s="359"/>
    </row>
    <row r="130" spans="1:7" s="360" customFormat="1" ht="19.899999999999999" customHeight="1" x14ac:dyDescent="0.2">
      <c r="A130" s="370"/>
      <c r="C130" s="406"/>
      <c r="F130" s="371"/>
      <c r="G130" s="359"/>
    </row>
    <row r="131" spans="1:7" s="360" customFormat="1" ht="19.899999999999999" customHeight="1" x14ac:dyDescent="0.2">
      <c r="A131" s="370"/>
      <c r="C131" s="406"/>
      <c r="F131" s="371"/>
      <c r="G131" s="359"/>
    </row>
    <row r="132" spans="1:7" s="360" customFormat="1" ht="19.899999999999999" customHeight="1" thickBot="1" x14ac:dyDescent="0.25">
      <c r="A132" s="435"/>
      <c r="B132" s="436"/>
      <c r="C132" s="437"/>
      <c r="D132" s="436"/>
      <c r="E132" s="436"/>
      <c r="F132" s="438"/>
      <c r="G132" s="359"/>
    </row>
    <row r="133" spans="1:7" s="360" customFormat="1" ht="19.899999999999999" customHeight="1" x14ac:dyDescent="0.2">
      <c r="C133" s="406"/>
      <c r="G133" s="359"/>
    </row>
    <row r="134" spans="1:7" s="360" customFormat="1" ht="19.899999999999999" customHeight="1" x14ac:dyDescent="0.2">
      <c r="C134" s="406"/>
      <c r="G134" s="359"/>
    </row>
    <row r="135" spans="1:7" s="360" customFormat="1" ht="19.899999999999999" customHeight="1" x14ac:dyDescent="0.2">
      <c r="C135" s="406"/>
      <c r="G135" s="359"/>
    </row>
    <row r="136" spans="1:7" s="360" customFormat="1" ht="19.899999999999999" customHeight="1" x14ac:dyDescent="0.2">
      <c r="C136" s="406"/>
      <c r="G136" s="359"/>
    </row>
    <row r="137" spans="1:7" s="360" customFormat="1" ht="19.899999999999999" customHeight="1" x14ac:dyDescent="0.2">
      <c r="C137" s="406"/>
      <c r="G137" s="359"/>
    </row>
    <row r="138" spans="1:7" s="360" customFormat="1" ht="19.899999999999999" customHeight="1" x14ac:dyDescent="0.2">
      <c r="C138" s="406"/>
      <c r="G138" s="359"/>
    </row>
    <row r="139" spans="1:7" s="360" customFormat="1" ht="19.899999999999999" customHeight="1" x14ac:dyDescent="0.2">
      <c r="C139" s="406"/>
      <c r="G139" s="359"/>
    </row>
    <row r="140" spans="1:7" s="360" customFormat="1" ht="19.899999999999999" customHeight="1" x14ac:dyDescent="0.2">
      <c r="C140" s="406"/>
      <c r="G140" s="359"/>
    </row>
    <row r="141" spans="1:7" s="360" customFormat="1" ht="19.899999999999999" customHeight="1" x14ac:dyDescent="0.2">
      <c r="C141" s="406"/>
      <c r="G141" s="359"/>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C71:F72"/>
    <mergeCell ref="C60:F61"/>
    <mergeCell ref="C62:F65"/>
    <mergeCell ref="C66:F67"/>
    <mergeCell ref="C68:F69"/>
    <mergeCell ref="C70:D70"/>
    <mergeCell ref="E70:F70"/>
    <mergeCell ref="C59:D59"/>
    <mergeCell ref="E59:F59"/>
    <mergeCell ref="A25:A26"/>
    <mergeCell ref="B25:F26"/>
    <mergeCell ref="C31:D31"/>
    <mergeCell ref="C32:D32"/>
    <mergeCell ref="B36:C36"/>
    <mergeCell ref="E39:F39"/>
    <mergeCell ref="C40:D40"/>
    <mergeCell ref="C42:F45"/>
    <mergeCell ref="C46:F49"/>
    <mergeCell ref="C50:F53"/>
    <mergeCell ref="C54:F58"/>
    <mergeCell ref="B14:F14"/>
    <mergeCell ref="A20:F20"/>
    <mergeCell ref="B21:C21"/>
    <mergeCell ref="B22:C22"/>
    <mergeCell ref="A23:A24"/>
    <mergeCell ref="B23:F24"/>
    <mergeCell ref="B12:D12"/>
    <mergeCell ref="A1:F1"/>
    <mergeCell ref="A4:F4"/>
    <mergeCell ref="A6:F7"/>
    <mergeCell ref="A8:F8"/>
    <mergeCell ref="B11:D11"/>
  </mergeCells>
  <phoneticPr fontId="7"/>
  <conditionalFormatting sqref="B22:C22">
    <cfRule type="expression" dxfId="134" priority="31">
      <formula>$B$22=""</formula>
    </cfRule>
  </conditionalFormatting>
  <conditionalFormatting sqref="C30">
    <cfRule type="expression" dxfId="133" priority="30">
      <formula>$C$30=""</formula>
    </cfRule>
  </conditionalFormatting>
  <conditionalFormatting sqref="D30">
    <cfRule type="expression" dxfId="132" priority="29">
      <formula>$D$30=""</formula>
    </cfRule>
  </conditionalFormatting>
  <conditionalFormatting sqref="C40:D40">
    <cfRule type="expression" dxfId="131" priority="28">
      <formula>$C$40=""</formula>
    </cfRule>
  </conditionalFormatting>
  <conditionalFormatting sqref="E40">
    <cfRule type="expression" dxfId="130" priority="27">
      <formula>$E$40=""</formula>
    </cfRule>
  </conditionalFormatting>
  <conditionalFormatting sqref="C42:F45">
    <cfRule type="expression" dxfId="129" priority="26">
      <formula>$C$42=""</formula>
    </cfRule>
  </conditionalFormatting>
  <conditionalFormatting sqref="C46:F49">
    <cfRule type="expression" dxfId="128" priority="25">
      <formula>$C$46=""</formula>
    </cfRule>
  </conditionalFormatting>
  <conditionalFormatting sqref="C50:F53">
    <cfRule type="expression" dxfId="127" priority="24">
      <formula>$C$50=""</formula>
    </cfRule>
  </conditionalFormatting>
  <conditionalFormatting sqref="C54:F58">
    <cfRule type="expression" dxfId="126" priority="23">
      <formula>$C$54=""</formula>
    </cfRule>
  </conditionalFormatting>
  <conditionalFormatting sqref="C62:F65">
    <cfRule type="expression" dxfId="125" priority="22">
      <formula>$C$62=""</formula>
    </cfRule>
  </conditionalFormatting>
  <conditionalFormatting sqref="C68:F69">
    <cfRule type="expression" dxfId="124" priority="21">
      <formula>$C$68=""</formula>
    </cfRule>
  </conditionalFormatting>
  <conditionalFormatting sqref="E70:F70">
    <cfRule type="expression" dxfId="123" priority="20">
      <formula>$E$70=""</formula>
    </cfRule>
  </conditionalFormatting>
  <conditionalFormatting sqref="C71:F72">
    <cfRule type="expression" dxfId="122" priority="18">
      <formula>$G$71=""</formula>
    </cfRule>
    <cfRule type="expression" dxfId="121" priority="19">
      <formula>$C$71=""</formula>
    </cfRule>
  </conditionalFormatting>
  <conditionalFormatting sqref="F2">
    <cfRule type="expression" dxfId="120" priority="17">
      <formula>$F$2=""</formula>
    </cfRule>
  </conditionalFormatting>
  <conditionalFormatting sqref="A16:A17">
    <cfRule type="expression" dxfId="119" priority="16">
      <formula>$G$11=""</formula>
    </cfRule>
  </conditionalFormatting>
  <conditionalFormatting sqref="E59:F59">
    <cfRule type="expression" dxfId="118" priority="32">
      <formula>$E$59=""</formula>
    </cfRule>
  </conditionalFormatting>
  <conditionalFormatting sqref="C60:F61">
    <cfRule type="expression" dxfId="117" priority="33">
      <formula>$G$60=""</formula>
    </cfRule>
    <cfRule type="expression" dxfId="116" priority="34">
      <formula>$C$60=""</formula>
    </cfRule>
  </conditionalFormatting>
  <conditionalFormatting sqref="E30">
    <cfRule type="expression" dxfId="115" priority="15">
      <formula>$E$30=0</formula>
    </cfRule>
  </conditionalFormatting>
  <conditionalFormatting sqref="B36">
    <cfRule type="expression" dxfId="114" priority="14">
      <formula>$B$36=""</formula>
    </cfRule>
  </conditionalFormatting>
  <conditionalFormatting sqref="B11:D11">
    <cfRule type="expression" dxfId="113" priority="13">
      <formula>$B$11=""</formula>
    </cfRule>
  </conditionalFormatting>
  <conditionalFormatting sqref="F11">
    <cfRule type="expression" dxfId="112" priority="12">
      <formula>$F$11=""</formula>
    </cfRule>
  </conditionalFormatting>
  <conditionalFormatting sqref="B12:D12">
    <cfRule type="expression" dxfId="111" priority="11">
      <formula>$B$12=""</formula>
    </cfRule>
  </conditionalFormatting>
  <conditionalFormatting sqref="F12">
    <cfRule type="expression" dxfId="110" priority="10">
      <formula>$F$12=""</formula>
    </cfRule>
  </conditionalFormatting>
  <conditionalFormatting sqref="B13">
    <cfRule type="expression" dxfId="109" priority="9">
      <formula>$B$13=""</formula>
    </cfRule>
  </conditionalFormatting>
  <conditionalFormatting sqref="D13">
    <cfRule type="expression" dxfId="108" priority="8">
      <formula>$D$13=""</formula>
    </cfRule>
  </conditionalFormatting>
  <conditionalFormatting sqref="F13">
    <cfRule type="expression" dxfId="107" priority="7">
      <formula>$F$13=""</formula>
    </cfRule>
  </conditionalFormatting>
  <conditionalFormatting sqref="B14:F14">
    <cfRule type="expression" dxfId="106" priority="6">
      <formula>$B$14=""</formula>
    </cfRule>
  </conditionalFormatting>
  <conditionalFormatting sqref="B16:F17">
    <cfRule type="expression" dxfId="105" priority="5">
      <formula>$G$11=""</formula>
    </cfRule>
  </conditionalFormatting>
  <conditionalFormatting sqref="B21:C21">
    <cfRule type="expression" dxfId="104" priority="4">
      <formula>$B$21=""</formula>
    </cfRule>
  </conditionalFormatting>
  <conditionalFormatting sqref="B30">
    <cfRule type="expression" dxfId="103" priority="3">
      <formula>$B$30=""</formula>
    </cfRule>
  </conditionalFormatting>
  <conditionalFormatting sqref="C33">
    <cfRule type="expression" dxfId="102" priority="1">
      <formula>$G$42&lt;1</formula>
    </cfRule>
    <cfRule type="expression" dxfId="101" priority="2">
      <formula>$F$44=""</formula>
    </cfRule>
  </conditionalFormatting>
  <dataValidations count="7">
    <dataValidation type="time" imeMode="disabled" operator="greaterThanOrEqual" allowBlank="1" showInputMessage="1" showErrorMessage="1" prompt="半角で「15:00」のようにご記入下さい。" sqref="C30" xr:uid="{65436CA2-6EBC-4E09-990F-D8CA7772B4D0}">
      <formula1>0</formula1>
    </dataValidation>
    <dataValidation type="time" imeMode="disabled" operator="greaterThanOrEqual" allowBlank="1" showInputMessage="1" showErrorMessage="1" prompt="半角で「15:00」のようにご記入下さい。" sqref="D30" xr:uid="{B39CB952-A226-46EC-BB94-2A154AF58F8E}">
      <formula1>$C$30</formula1>
    </dataValidation>
    <dataValidation type="whole" imeMode="disabled" operator="greaterThanOrEqual" allowBlank="1" showInputMessage="1" showErrorMessage="1" prompt="半角で数字をご記入下さい。" sqref="E40" xr:uid="{7CE3A67B-74B0-479E-A420-74561307573E}">
      <formula1>0</formula1>
    </dataValidation>
    <dataValidation type="date" imeMode="disabled" operator="greaterThanOrEqual" allowBlank="1" showInputMessage="1" showErrorMessage="1" prompt="半角で「7/10」のようにご記入下さい。" sqref="F2" xr:uid="{BD9EE464-57CB-4588-A2C8-287518BB54CC}">
      <formula1>42531</formula1>
    </dataValidation>
    <dataValidation allowBlank="1" showInputMessage="1" showErrorMessage="1" prompt="その他を選択した場合具体的にご記入下さい。" sqref="C60:F61" xr:uid="{29803FFF-7A84-475C-8538-EAD7055FB4F6}"/>
    <dataValidation imeMode="disabled" allowBlank="1" showInputMessage="1" showErrorMessage="1" prompt="休憩があった場合のみ記入下さい。休憩時間は（分）で記入下さい。" sqref="E30" xr:uid="{FB52E158-DDE7-4B93-AE2A-CD45B2EE986F}"/>
    <dataValidation type="date" imeMode="disabled" allowBlank="1" showInputMessage="1" showErrorMessage="1" error="2022年3月4日までになります。" prompt="半角で「7/10」のようにご記入下さい。_x000a_" sqref="B30" xr:uid="{CAF20C8A-1BC2-4D63-A261-94930D94188A}">
      <formula1>44306</formula1>
      <formula2>44624</formula2>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W2"/>
  <sheetViews>
    <sheetView topLeftCell="BF1" workbookViewId="0">
      <selection activeCell="N8" sqref="N8"/>
    </sheetView>
  </sheetViews>
  <sheetFormatPr defaultColWidth="8.7265625" defaultRowHeight="13" x14ac:dyDescent="0.2"/>
  <cols>
    <col min="1" max="1" width="2" style="37" bestFit="1" customWidth="1"/>
    <col min="2" max="2" width="18" style="37" bestFit="1" customWidth="1"/>
    <col min="3" max="3" width="15.36328125" style="37" bestFit="1" customWidth="1"/>
    <col min="4" max="4" width="15.26953125" style="37" bestFit="1" customWidth="1"/>
    <col min="5" max="5" width="15.36328125" style="37" bestFit="1" customWidth="1"/>
    <col min="6" max="6" width="15.26953125" style="37" bestFit="1" customWidth="1"/>
    <col min="7" max="7" width="15.08984375" style="37" bestFit="1" customWidth="1"/>
    <col min="8" max="34" width="3.6328125" style="37" customWidth="1"/>
    <col min="35" max="35" width="11.453125" style="37" customWidth="1"/>
    <col min="36" max="36" width="5.08984375" style="37" customWidth="1"/>
    <col min="37" max="37" width="8.7265625" style="37"/>
    <col min="38" max="38" width="13.453125" style="37" bestFit="1" customWidth="1"/>
    <col min="39" max="65" width="8.7265625" style="37"/>
    <col min="66" max="66" width="13.453125" style="37" bestFit="1" customWidth="1"/>
    <col min="67" max="16384" width="8.7265625" style="37"/>
  </cols>
  <sheetData>
    <row r="1" spans="1:75" ht="26" x14ac:dyDescent="0.2">
      <c r="A1" s="166" t="s">
        <v>2163</v>
      </c>
      <c r="B1" s="163" t="s">
        <v>2956</v>
      </c>
      <c r="C1" s="163" t="s">
        <v>2957</v>
      </c>
      <c r="D1" s="163" t="s">
        <v>2958</v>
      </c>
      <c r="E1" s="166" t="s">
        <v>2959</v>
      </c>
      <c r="F1" s="166" t="s">
        <v>2960</v>
      </c>
      <c r="G1" s="166" t="s">
        <v>2961</v>
      </c>
      <c r="H1" s="351" t="s">
        <v>2962</v>
      </c>
      <c r="I1" s="166" t="s">
        <v>2164</v>
      </c>
      <c r="J1" s="166" t="s">
        <v>2165</v>
      </c>
      <c r="K1" s="166" t="s">
        <v>2166</v>
      </c>
      <c r="L1" s="166" t="s">
        <v>2167</v>
      </c>
      <c r="M1" s="166" t="s">
        <v>2168</v>
      </c>
      <c r="N1" s="166" t="s">
        <v>2169</v>
      </c>
      <c r="O1" s="166" t="s">
        <v>2170</v>
      </c>
      <c r="P1" s="166" t="s">
        <v>2171</v>
      </c>
      <c r="Q1" s="166" t="s">
        <v>2172</v>
      </c>
      <c r="R1" s="166" t="s">
        <v>2173</v>
      </c>
      <c r="S1" s="166" t="s">
        <v>2175</v>
      </c>
      <c r="T1" s="166" t="s">
        <v>2174</v>
      </c>
      <c r="U1" s="166" t="s">
        <v>2176</v>
      </c>
      <c r="V1" s="166" t="s">
        <v>2177</v>
      </c>
      <c r="W1" s="166" t="s">
        <v>2178</v>
      </c>
      <c r="X1" s="166" t="s">
        <v>2179</v>
      </c>
      <c r="Y1" s="166" t="s">
        <v>2180</v>
      </c>
      <c r="Z1" s="166" t="s">
        <v>2181</v>
      </c>
      <c r="AA1" s="166" t="s">
        <v>2182</v>
      </c>
      <c r="AB1" s="166" t="s">
        <v>2183</v>
      </c>
      <c r="AC1" s="166">
        <v>5</v>
      </c>
      <c r="AD1" s="166" t="s">
        <v>2184</v>
      </c>
      <c r="AE1" s="166" t="s">
        <v>2185</v>
      </c>
      <c r="AF1" s="166" t="s">
        <v>2186</v>
      </c>
      <c r="AG1" s="166" t="s">
        <v>2187</v>
      </c>
      <c r="AH1" s="166" t="s">
        <v>2188</v>
      </c>
      <c r="AI1" s="166" t="s">
        <v>2192</v>
      </c>
      <c r="AJ1" s="163" t="s">
        <v>2963</v>
      </c>
      <c r="AK1" s="163" t="s">
        <v>2964</v>
      </c>
      <c r="AL1" s="163"/>
      <c r="AM1" s="163" t="s">
        <v>2965</v>
      </c>
      <c r="AN1" s="166"/>
      <c r="AO1" s="163" t="s">
        <v>2966</v>
      </c>
      <c r="AP1" s="163"/>
      <c r="AQ1" s="163" t="s">
        <v>2967</v>
      </c>
      <c r="AR1" s="163"/>
      <c r="AS1" s="166" t="s">
        <v>2968</v>
      </c>
      <c r="AT1" s="166"/>
      <c r="AU1" s="166" t="s">
        <v>2969</v>
      </c>
      <c r="AV1" s="163"/>
      <c r="AW1" s="166" t="s">
        <v>2970</v>
      </c>
      <c r="AX1" s="163"/>
      <c r="AY1" s="166" t="s">
        <v>2971</v>
      </c>
      <c r="AZ1" s="163"/>
      <c r="BA1" s="166" t="s">
        <v>2972</v>
      </c>
      <c r="BB1" s="166"/>
      <c r="BC1" s="166" t="s">
        <v>2973</v>
      </c>
      <c r="BD1" s="163"/>
      <c r="BE1" s="166" t="s">
        <v>2974</v>
      </c>
      <c r="BF1" s="163"/>
      <c r="BG1" s="166" t="s">
        <v>2191</v>
      </c>
      <c r="BH1" s="166" t="s">
        <v>2189</v>
      </c>
      <c r="BI1" s="166" t="s">
        <v>2190</v>
      </c>
      <c r="BJ1" s="352" t="s">
        <v>2975</v>
      </c>
      <c r="BK1" s="352" t="s">
        <v>2976</v>
      </c>
      <c r="BL1" s="163" t="s">
        <v>2977</v>
      </c>
      <c r="BM1" s="163" t="s">
        <v>2978</v>
      </c>
      <c r="BN1" s="163" t="s">
        <v>2979</v>
      </c>
      <c r="BO1" s="163" t="s">
        <v>2980</v>
      </c>
      <c r="BP1" s="353" t="s">
        <v>2981</v>
      </c>
      <c r="BQ1" s="354" t="s">
        <v>2982</v>
      </c>
      <c r="BR1" s="355" t="s">
        <v>2983</v>
      </c>
      <c r="BS1" s="356" t="s">
        <v>2984</v>
      </c>
      <c r="BT1" s="357" t="s">
        <v>2985</v>
      </c>
    </row>
    <row r="2" spans="1:75" s="167" customFormat="1" x14ac:dyDescent="0.2">
      <c r="A2" s="168"/>
      <c r="B2" s="168">
        <f>'応募依頼 (オンラインのみ)'!B15</f>
        <v>0</v>
      </c>
      <c r="C2" s="168">
        <f>'応募依頼 (オンラインのみ)'!C14</f>
        <v>0</v>
      </c>
      <c r="D2" s="168">
        <f>'応募依頼 (オンラインのみ)'!B14</f>
        <v>0</v>
      </c>
      <c r="E2" s="168">
        <f>'応募依頼 (オンラインのみ)'!C59</f>
        <v>0</v>
      </c>
      <c r="F2" s="168">
        <f>'応募依頼 (オンラインのみ)'!D59</f>
        <v>0</v>
      </c>
      <c r="G2" s="168">
        <f>'応募依頼 (オンラインのみ)'!E59</f>
        <v>0</v>
      </c>
      <c r="H2" s="168" t="str">
        <f>IF('応募依頼 (オンラインのみ)'!C56="○希望する",'応募依頼 (オンラインのみ)'!C57,"×")</f>
        <v>×</v>
      </c>
      <c r="I2" s="168">
        <f>'応募依頼 (オンラインのみ)'!D26</f>
        <v>0</v>
      </c>
      <c r="J2" s="168">
        <f>'応募依頼 (オンラインのみ)'!D27</f>
        <v>0</v>
      </c>
      <c r="K2" s="168">
        <f>'応募依頼 (オンラインのみ)'!D28</f>
        <v>0</v>
      </c>
      <c r="L2" s="168">
        <f>'応募依頼 (オンラインのみ)'!D29</f>
        <v>0</v>
      </c>
      <c r="M2" s="168">
        <f>'応募依頼 (オンラインのみ)'!F28</f>
        <v>0</v>
      </c>
      <c r="N2" s="168">
        <f>'応募依頼 (オンラインのみ)'!F29</f>
        <v>0</v>
      </c>
      <c r="O2" s="168">
        <f>'応募依頼 (オンラインのみ)'!F30</f>
        <v>0</v>
      </c>
      <c r="P2" s="168">
        <f>'応募依頼 (オンラインのみ)'!F36</f>
        <v>0</v>
      </c>
      <c r="Q2" s="168">
        <f>'応募依頼 (オンラインのみ)'!F31</f>
        <v>0</v>
      </c>
      <c r="R2" s="168">
        <f>'応募依頼 (オンラインのみ)'!F32</f>
        <v>0</v>
      </c>
      <c r="S2" s="168">
        <f>'応募依頼 (オンラインのみ)'!D36</f>
        <v>0</v>
      </c>
      <c r="T2" s="168">
        <f>'応募依頼 (オンラインのみ)'!D37</f>
        <v>0</v>
      </c>
      <c r="U2" s="168">
        <f>'応募依頼 (オンラインのみ)'!D38</f>
        <v>0</v>
      </c>
      <c r="V2" s="168">
        <f>'応募依頼 (オンラインのみ)'!F26</f>
        <v>0</v>
      </c>
      <c r="W2" s="168">
        <f>'応募依頼 (オンラインのみ)'!F27</f>
        <v>0</v>
      </c>
      <c r="X2" s="168">
        <f>'応募依頼 (オンラインのみ)'!D30</f>
        <v>0</v>
      </c>
      <c r="Y2" s="168">
        <f>'応募依頼 (オンラインのみ)'!D31</f>
        <v>0</v>
      </c>
      <c r="Z2" s="168">
        <f>'応募依頼 (オンラインのみ)'!D32</f>
        <v>0</v>
      </c>
      <c r="AA2" s="168">
        <f>'応募依頼 (オンラインのみ)'!D33</f>
        <v>0</v>
      </c>
      <c r="AB2" s="168">
        <f>'応募依頼 (オンラインのみ)'!D34</f>
        <v>0</v>
      </c>
      <c r="AC2" s="168">
        <f>'応募依頼 (オンラインのみ)'!D35</f>
        <v>0</v>
      </c>
      <c r="AD2" s="168">
        <f>'応募依頼 (オンラインのみ)'!F33</f>
        <v>0</v>
      </c>
      <c r="AE2" s="168">
        <f>'応募依頼 (オンラインのみ)'!F34</f>
        <v>0</v>
      </c>
      <c r="AF2" s="168">
        <f>'応募依頼 (オンラインのみ)'!F35</f>
        <v>0</v>
      </c>
      <c r="AG2" s="168">
        <f>'応募依頼 (オンラインのみ)'!F37</f>
        <v>0</v>
      </c>
      <c r="AH2" s="168">
        <f>'応募依頼 (オンラインのみ)'!F38</f>
        <v>0</v>
      </c>
      <c r="AI2" s="168">
        <f>'応募依頼 (オンラインのみ)'!B40</f>
        <v>0</v>
      </c>
      <c r="AJ2" s="168">
        <f>'応募依頼 (オンラインのみ)'!E65</f>
        <v>0</v>
      </c>
      <c r="AK2" s="168">
        <f>'応募依頼 (オンラインのみ)'!B23</f>
        <v>0</v>
      </c>
      <c r="AL2" s="358" t="s">
        <v>2986</v>
      </c>
      <c r="AM2" s="169">
        <f>'応募依頼 (オンラインのみ)'!B45</f>
        <v>0</v>
      </c>
      <c r="AN2" s="168">
        <f>'応募依頼 (オンラインのみ)'!C45</f>
        <v>0</v>
      </c>
      <c r="AO2" s="169">
        <f>'応募依頼 (オンラインのみ)'!B46</f>
        <v>0</v>
      </c>
      <c r="AP2" s="168">
        <f>'応募依頼 (オンラインのみ)'!C46</f>
        <v>0</v>
      </c>
      <c r="AQ2" s="169">
        <f>'応募依頼 (オンラインのみ)'!B47</f>
        <v>0</v>
      </c>
      <c r="AR2" s="168">
        <f>'応募依頼 (オンラインのみ)'!C47</f>
        <v>0</v>
      </c>
      <c r="AS2" s="169">
        <f>'応募依頼 (オンラインのみ)'!B48</f>
        <v>0</v>
      </c>
      <c r="AT2" s="168">
        <f>'応募依頼 (オンラインのみ)'!C48</f>
        <v>0</v>
      </c>
      <c r="AU2" s="169">
        <f>'応募依頼 (オンラインのみ)'!B49</f>
        <v>0</v>
      </c>
      <c r="AV2" s="168">
        <f>'応募依頼 (オンラインのみ)'!C49</f>
        <v>0</v>
      </c>
      <c r="AW2" s="169">
        <f>'応募依頼 (オンラインのみ)'!B50</f>
        <v>0</v>
      </c>
      <c r="AX2" s="168">
        <f>'応募依頼 (オンラインのみ)'!C50</f>
        <v>0</v>
      </c>
      <c r="AY2" s="169">
        <f>'応募依頼 (オンラインのみ)'!B51</f>
        <v>0</v>
      </c>
      <c r="AZ2" s="168">
        <f>'応募依頼 (オンラインのみ)'!C51</f>
        <v>0</v>
      </c>
      <c r="BA2" s="169">
        <f>'応募依頼 (オンラインのみ)'!B52</f>
        <v>0</v>
      </c>
      <c r="BB2" s="168">
        <f>'応募依頼 (オンラインのみ)'!C52</f>
        <v>0</v>
      </c>
      <c r="BC2" s="169">
        <f>'応募依頼 (オンラインのみ)'!B53</f>
        <v>0</v>
      </c>
      <c r="BD2" s="168">
        <f>'応募依頼 (オンラインのみ)'!C53</f>
        <v>0</v>
      </c>
      <c r="BE2" s="169">
        <f>'応募依頼 (オンラインのみ)'!B54</f>
        <v>0</v>
      </c>
      <c r="BF2" s="168">
        <f>'応募依頼 (オンラインのみ)'!C54</f>
        <v>0</v>
      </c>
      <c r="BG2" s="168"/>
      <c r="BH2" s="168"/>
      <c r="BI2" s="168"/>
      <c r="BJ2" s="168"/>
      <c r="BK2" s="168"/>
      <c r="BL2" s="168"/>
      <c r="BM2" s="168" t="str">
        <f>IF(OR('応募依頼 (オンラインのみ)'!$C$55=""),"",INDEX(リスト!$B10:$B12,MATCH('応募依頼 (オンラインのみ)'!$C$55,リスト!$A10:$A12,0)))</f>
        <v/>
      </c>
      <c r="BN2" s="168"/>
      <c r="BO2" s="168"/>
      <c r="BP2" s="168">
        <f>'応募依頼 (オンラインのみ)'!G55</f>
        <v>0</v>
      </c>
      <c r="BQ2" s="168">
        <f>'応募依頼 (オンラインのみ)'!D100</f>
        <v>0</v>
      </c>
      <c r="BR2" s="168"/>
      <c r="BS2" s="168"/>
      <c r="BT2" s="168"/>
      <c r="BU2" s="168"/>
      <c r="BV2" s="168"/>
      <c r="BW2" s="16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12"/>
  <sheetViews>
    <sheetView view="pageBreakPreview" zoomScaleNormal="55" zoomScaleSheetLayoutView="100" workbookViewId="0">
      <pane xSplit="7" ySplit="5" topLeftCell="AR6" activePane="bottomRight" state="frozen"/>
      <selection activeCell="N8" sqref="N8"/>
      <selection pane="topRight" activeCell="N8" sqref="N8"/>
      <selection pane="bottomLeft" activeCell="N8" sqref="N8"/>
      <selection pane="bottomRight" activeCell="N8" sqref="N8"/>
    </sheetView>
  </sheetViews>
  <sheetFormatPr defaultColWidth="6.90625" defaultRowHeight="11" x14ac:dyDescent="0.2"/>
  <cols>
    <col min="1" max="3" width="6.90625" style="220"/>
    <col min="4" max="5" width="3" style="220" bestFit="1" customWidth="1"/>
    <col min="6" max="6" width="6.90625" style="220"/>
    <col min="7" max="7" width="16.08984375" style="221" customWidth="1"/>
    <col min="8" max="14" width="6.90625" style="221"/>
    <col min="15" max="45" width="2" style="220" customWidth="1"/>
    <col min="46" max="47" width="6.90625" style="220"/>
    <col min="48" max="48" width="6.90625" style="221"/>
    <col min="49" max="49" width="3.08984375" style="220" customWidth="1"/>
    <col min="50" max="50" width="6.90625" style="221"/>
    <col min="51" max="51" width="3.08984375" style="220" customWidth="1"/>
    <col min="52" max="52" width="6.90625" style="221"/>
    <col min="53" max="53" width="3.08984375" style="220" customWidth="1"/>
    <col min="54" max="63" width="6.90625" style="221"/>
    <col min="64" max="16384" width="6.90625" style="220"/>
  </cols>
  <sheetData>
    <row r="1" spans="1:63" ht="37.5" customHeight="1" x14ac:dyDescent="0.2">
      <c r="O1" s="221">
        <v>26</v>
      </c>
      <c r="P1" s="221">
        <v>27</v>
      </c>
      <c r="Q1" s="221">
        <v>28</v>
      </c>
      <c r="R1" s="221">
        <v>29</v>
      </c>
      <c r="S1" s="221">
        <v>30</v>
      </c>
      <c r="T1" s="221">
        <v>31</v>
      </c>
      <c r="U1" s="221">
        <v>32</v>
      </c>
      <c r="V1" s="221">
        <v>33</v>
      </c>
      <c r="W1" s="221">
        <v>34</v>
      </c>
      <c r="X1" s="221">
        <v>35</v>
      </c>
      <c r="Y1" s="221">
        <v>36</v>
      </c>
      <c r="Z1" s="221">
        <v>37</v>
      </c>
      <c r="AA1" s="221"/>
      <c r="AB1" s="221">
        <v>26</v>
      </c>
      <c r="AC1" s="221">
        <v>27</v>
      </c>
      <c r="AD1" s="221">
        <v>28</v>
      </c>
      <c r="AE1" s="221">
        <v>29</v>
      </c>
      <c r="AF1" s="221">
        <v>30</v>
      </c>
      <c r="AG1" s="221">
        <v>31</v>
      </c>
      <c r="AH1" s="221">
        <v>32</v>
      </c>
      <c r="AI1" s="221"/>
      <c r="AJ1" s="221">
        <v>33</v>
      </c>
      <c r="AK1" s="221">
        <v>34</v>
      </c>
      <c r="AL1" s="221">
        <v>35</v>
      </c>
      <c r="AM1" s="221">
        <v>36</v>
      </c>
      <c r="AN1" s="221">
        <v>37</v>
      </c>
      <c r="AO1" s="220">
        <v>38</v>
      </c>
    </row>
    <row r="2" spans="1:63" s="341" customFormat="1" ht="82.5" customHeight="1" x14ac:dyDescent="0.2">
      <c r="B2" s="342" t="s">
        <v>1663</v>
      </c>
      <c r="C2" s="343" t="s">
        <v>3</v>
      </c>
      <c r="D2" s="344" t="s">
        <v>1961</v>
      </c>
      <c r="E2" s="344" t="s">
        <v>1987</v>
      </c>
      <c r="F2" s="345" t="s">
        <v>1866</v>
      </c>
      <c r="G2" s="346" t="s">
        <v>10</v>
      </c>
      <c r="H2" s="346" t="s">
        <v>903</v>
      </c>
      <c r="I2" s="347" t="s">
        <v>1926</v>
      </c>
      <c r="J2" s="346" t="s">
        <v>1738</v>
      </c>
      <c r="K2" s="347" t="s">
        <v>1542</v>
      </c>
      <c r="L2" s="346" t="s">
        <v>1927</v>
      </c>
      <c r="M2" s="346" t="s">
        <v>1580</v>
      </c>
      <c r="N2" s="347" t="s">
        <v>1929</v>
      </c>
      <c r="O2" s="344" t="s">
        <v>798</v>
      </c>
      <c r="P2" s="344" t="s">
        <v>2093</v>
      </c>
      <c r="Q2" s="344" t="s">
        <v>2069</v>
      </c>
      <c r="R2" s="344" t="s">
        <v>1065</v>
      </c>
      <c r="S2" s="344" t="s">
        <v>2070</v>
      </c>
      <c r="T2" s="344" t="s">
        <v>2071</v>
      </c>
      <c r="U2" s="344" t="s">
        <v>2072</v>
      </c>
      <c r="V2" s="344" t="s">
        <v>2952</v>
      </c>
      <c r="W2" s="345" t="s">
        <v>2953</v>
      </c>
      <c r="X2" s="345" t="s">
        <v>2131</v>
      </c>
      <c r="Y2" s="348" t="s">
        <v>2073</v>
      </c>
      <c r="Z2" s="348" t="s">
        <v>2074</v>
      </c>
      <c r="AA2" s="348" t="s">
        <v>2075</v>
      </c>
      <c r="AB2" s="345" t="s">
        <v>2076</v>
      </c>
      <c r="AC2" s="348" t="s">
        <v>2077</v>
      </c>
      <c r="AD2" s="348" t="s">
        <v>2078</v>
      </c>
      <c r="AE2" s="348" t="s">
        <v>2079</v>
      </c>
      <c r="AF2" s="348" t="s">
        <v>2062</v>
      </c>
      <c r="AG2" s="348" t="s">
        <v>2080</v>
      </c>
      <c r="AH2" s="348" t="s">
        <v>2081</v>
      </c>
      <c r="AI2" s="348" t="s">
        <v>2082</v>
      </c>
      <c r="AJ2" s="348" t="s">
        <v>2083</v>
      </c>
      <c r="AK2" s="345" t="s">
        <v>2084</v>
      </c>
      <c r="AL2" s="344" t="s">
        <v>2119</v>
      </c>
      <c r="AM2" s="344" t="s">
        <v>2085</v>
      </c>
      <c r="AN2" s="349" t="s">
        <v>19</v>
      </c>
      <c r="AO2" s="349" t="s">
        <v>2954</v>
      </c>
      <c r="AP2" s="345" t="s">
        <v>1940</v>
      </c>
      <c r="AQ2" s="344" t="s">
        <v>1928</v>
      </c>
      <c r="AR2" s="344" t="s">
        <v>47</v>
      </c>
      <c r="AS2" s="344" t="s">
        <v>1180</v>
      </c>
      <c r="AT2" s="344" t="s">
        <v>1902</v>
      </c>
      <c r="AU2" s="344" t="s">
        <v>2041</v>
      </c>
      <c r="AV2" s="350" t="s">
        <v>1082</v>
      </c>
      <c r="AW2" s="344" t="s">
        <v>77</v>
      </c>
      <c r="AX2" s="350" t="s">
        <v>314</v>
      </c>
      <c r="AY2" s="344" t="s">
        <v>77</v>
      </c>
      <c r="AZ2" s="350" t="s">
        <v>310</v>
      </c>
      <c r="BA2" s="344" t="s">
        <v>77</v>
      </c>
      <c r="BB2" s="345" t="s">
        <v>2278</v>
      </c>
      <c r="BC2" s="345" t="s">
        <v>2042</v>
      </c>
      <c r="BD2" s="345" t="s">
        <v>2955</v>
      </c>
      <c r="BE2" s="345" t="s">
        <v>2043</v>
      </c>
      <c r="BF2" s="345" t="s">
        <v>2044</v>
      </c>
      <c r="BG2" s="345" t="s">
        <v>2045</v>
      </c>
      <c r="BH2" s="345" t="s">
        <v>2046</v>
      </c>
      <c r="BI2" s="345" t="s">
        <v>2047</v>
      </c>
      <c r="BJ2" s="345" t="s">
        <v>2279</v>
      </c>
      <c r="BK2" s="345" t="s">
        <v>2048</v>
      </c>
    </row>
    <row r="3" spans="1:63" x14ac:dyDescent="0.2">
      <c r="A3" s="220">
        <v>1</v>
      </c>
      <c r="B3" s="222" t="str">
        <f>IF(OR($A3&gt;$D$3,'応募依頼 (オンラインのみ)'!$B$11="",'応募依頼 (オンラインのみ)'!$C$14="",'応募依頼 (オンラインのみ)'!$D$14=""),"",IF('応募依頼 (オンラインのみ)'!$B$11="基礎自治体",INDEX(リスト!I:I,MATCH('応募依頼 (オンラインのみ)'!$D$14,リスト!H:H,0)),INDEX(リスト!I:I,MATCH('応募依頼 (オンラインのみ)'!$C$14,リスト!G:G,0))))</f>
        <v/>
      </c>
      <c r="C3" s="223" t="str">
        <f>IF(OR($A3&gt;$D$3,'応募依頼 (オンラインのみ)'!F2=""),"",'応募依頼 (オンラインのみ)'!$F$2)</f>
        <v/>
      </c>
      <c r="D3" s="222" t="str">
        <f>IF('応募依頼 (オンラインのみ)'!$H$42="","",'応募依頼 (オンラインのみ)'!$H$42)</f>
        <v/>
      </c>
      <c r="E3" s="222">
        <f>IF('応募依頼 (オンラインのみ)'!$G$55="","",'応募依頼 (オンラインのみ)'!$G$55)</f>
        <v>0</v>
      </c>
      <c r="F3" s="223" t="str">
        <f>IF(OR($A3&gt;$D$3,'応募依頼 (オンラインのみ)'!$B45=""),"",'応募依頼 (オンラインのみ)'!$B45)</f>
        <v/>
      </c>
      <c r="G3" s="224" t="str">
        <f>IF(OR($A3&gt;$D$3,'応募依頼 (オンラインのみ)'!$B$15=""),"",'応募依頼 (オンラインのみ)'!$C$14&amp;'応募依頼 (オンラインのみ)'!$B$15)</f>
        <v/>
      </c>
      <c r="H3" s="224" t="str">
        <f>IF(OR($A3&gt;$D$3,'応募依頼 (オンラインのみ)'!$C$12=""),"","〒"&amp;'応募依頼 (オンラインのみ)'!$C$12&amp;"　"&amp;'応募依頼 (オンラインのみ)'!$C$14&amp;'応募依頼 (オンラインのみ)'!$D$14&amp;'応募依頼 (オンラインのみ)'!$E$14)</f>
        <v/>
      </c>
      <c r="I3" s="224" t="str">
        <f>IF(OR($A3&gt;$D$3,'応募依頼 (オンラインのみ)'!$B$16=""),"",'応募依頼 (オンラインのみ)'!$B$16)</f>
        <v/>
      </c>
      <c r="J3" s="224" t="str">
        <f>IF(OR($A3&gt;$D$3,'応募依頼 (オンラインのみ)'!$D$17=""),"",'応募依頼 (オンラインのみ)'!$D$17)</f>
        <v/>
      </c>
      <c r="K3" s="224" t="str">
        <f>IF(OR($A3&gt;$D$3,'応募依頼 (オンラインのみ)'!$F$16=""),"",'応募依頼 (オンラインのみ)'!$F$16)</f>
        <v/>
      </c>
      <c r="L3" s="224" t="str">
        <f>IF(OR($A3&gt;$D$3,'応募依頼 (オンラインのみ)'!$F$17=""),"",'応募依頼 (オンラインのみ)'!$F$17)</f>
        <v/>
      </c>
      <c r="M3" s="224" t="str">
        <f>IF(OR($A3&gt;$D$3,'応募依頼 (オンラインのみ)'!$E$65=""),"",'応募依頼 (オンラインのみ)'!$E$65)</f>
        <v/>
      </c>
      <c r="N3" s="224" t="str">
        <f>IF(OR($A3&gt;$D$3,'応募依頼 (オンラインのみ)'!$B$23=""),"",'応募依頼 (オンラインのみ)'!$B$23)</f>
        <v/>
      </c>
      <c r="O3" s="225" t="str">
        <f>IF(OR($A3&gt;$D$3,'応募依頼 (オンラインのみ)'!$D$26=""),"",'応募依頼 (オンラインのみ)'!$D$26)</f>
        <v/>
      </c>
      <c r="P3" s="225" t="str">
        <f>IF(OR($A3&gt;$D$3,'応募依頼 (オンラインのみ)'!$D$27=""),"",'応募依頼 (オンラインのみ)'!$D$27)</f>
        <v/>
      </c>
      <c r="Q3" s="225" t="str">
        <f>IF(OR($A3&gt;$D$3,'応募依頼 (オンラインのみ)'!$D$28=""),"",'応募依頼 (オンラインのみ)'!$D$28)</f>
        <v/>
      </c>
      <c r="R3" s="225" t="str">
        <f>IF(OR($A3&gt;$D$3,'応募依頼 (オンラインのみ)'!$D$29=""),"",'応募依頼 (オンラインのみ)'!$D$29)</f>
        <v/>
      </c>
      <c r="S3" s="225" t="str">
        <f>IF(OR($A3&gt;$D$3,'応募依頼 (オンラインのみ)'!$D$30=""),"",'応募依頼 (オンラインのみ)'!$D$30)</f>
        <v/>
      </c>
      <c r="T3" s="225" t="str">
        <f>IF(OR($A3&gt;$D$3,'応募依頼 (オンラインのみ)'!$D$31=""),"",'応募依頼 (オンラインのみ)'!$D$31)</f>
        <v/>
      </c>
      <c r="U3" s="225" t="str">
        <f>IF(OR($A3&gt;$D$3,'応募依頼 (オンラインのみ)'!$D$32=""),"",'応募依頼 (オンラインのみ)'!$D$32)</f>
        <v/>
      </c>
      <c r="V3" s="225" t="str">
        <f>IF(OR($A3&gt;$D$3,'応募依頼 (オンラインのみ)'!$D$33=""),"",'応募依頼 (オンラインのみ)'!$D$33)</f>
        <v/>
      </c>
      <c r="W3" s="225" t="str">
        <f>IF(OR($A3&gt;$D$3,'応募依頼 (オンラインのみ)'!$D$34=""),"",'応募依頼 (オンラインのみ)'!$D$34)</f>
        <v/>
      </c>
      <c r="X3" s="225" t="str">
        <f>IF(OR($A3&gt;$D$3,'応募依頼 (オンラインのみ)'!$D$35=""),"",'応募依頼 (オンラインのみ)'!$D$35)</f>
        <v/>
      </c>
      <c r="Y3" s="225" t="str">
        <f>IF(OR($A3&gt;$D$3,'応募依頼 (オンラインのみ)'!$D$36=""),"",'応募依頼 (オンラインのみ)'!$D$36)</f>
        <v/>
      </c>
      <c r="Z3" s="225" t="str">
        <f>IF(OR($A3&gt;$D$3,'応募依頼 (オンラインのみ)'!$D$37=""),"",'応募依頼 (オンラインのみ)'!$D$37)</f>
        <v/>
      </c>
      <c r="AA3" s="225" t="str">
        <f>IF(OR($A3&gt;$D$3,'応募依頼 (オンラインのみ)'!$D$38=""),"",'応募依頼 (オンラインのみ)'!$D$38)</f>
        <v/>
      </c>
      <c r="AB3" s="225" t="str">
        <f>IF(OR($A3&gt;$D$3,'応募依頼 (オンラインのみ)'!$D$29=""),"",'応募依頼 (オンラインのみ)'!$D$29)</f>
        <v/>
      </c>
      <c r="AC3" s="225" t="str">
        <f>IF(OR($A3&gt;$D$3,'応募依頼 (オンラインのみ)'!$D$29=""),"",'応募依頼 (オンラインのみ)'!$D$29)</f>
        <v/>
      </c>
      <c r="AD3" s="225" t="str">
        <f>IF(OR($A3&gt;$D$3,'応募依頼 (オンラインのみ)'!$F$28=""),"",'応募依頼 (オンラインのみ)'!$F$28)</f>
        <v/>
      </c>
      <c r="AE3" s="225" t="str">
        <f>IF(OR($A3&gt;$D$3,'応募依頼 (オンラインのみ)'!$F$29=""),"",'応募依頼 (オンラインのみ)'!$F$29)</f>
        <v/>
      </c>
      <c r="AF3" s="225" t="str">
        <f>IF(OR($A3&gt;$D$3,'応募依頼 (オンラインのみ)'!$F$30=""),"",'応募依頼 (オンラインのみ)'!$F$30)</f>
        <v/>
      </c>
      <c r="AG3" s="225" t="str">
        <f>IF(OR($A3&gt;$D$3,'応募依頼 (オンラインのみ)'!$F$31=""),"",'応募依頼 (オンラインのみ)'!$F$31)</f>
        <v/>
      </c>
      <c r="AH3" s="225" t="str">
        <f>IF(OR($A3&gt;$D$3,'応募依頼 (オンラインのみ)'!$F$32=""),"",'応募依頼 (オンラインのみ)'!$F$32)</f>
        <v/>
      </c>
      <c r="AI3" s="225" t="str">
        <f>IF(OR($A3&gt;$D$3,'応募依頼 (オンラインのみ)'!$F$33=""),"",'応募依頼 (オンラインのみ)'!$F$33)</f>
        <v/>
      </c>
      <c r="AJ3" s="225" t="str">
        <f>IF(OR($A3&gt;$D$3,'応募依頼 (オンラインのみ)'!$F$34=""),"",'応募依頼 (オンラインのみ)'!$F$34)</f>
        <v/>
      </c>
      <c r="AK3" s="225" t="str">
        <f>IF(OR($A3&gt;$D$3,'応募依頼 (オンラインのみ)'!$F$35=""),"",'応募依頼 (オンラインのみ)'!$F$35)</f>
        <v/>
      </c>
      <c r="AL3" s="225" t="str">
        <f>IF(OR($A3&gt;$D$3,'応募依頼 (オンラインのみ)'!$F$36=""),"",'応募依頼 (オンラインのみ)'!$F$36)</f>
        <v/>
      </c>
      <c r="AM3" s="225" t="str">
        <f>IF(OR($A3&gt;$D$3,'応募依頼 (オンラインのみ)'!$F$37=""),"",'応募依頼 (オンラインのみ)'!$F$37)</f>
        <v/>
      </c>
      <c r="AN3" s="225" t="str">
        <f>IF(OR($A3&gt;$D$3,'応募依頼 (オンラインのみ)'!$F$38=""),"",'応募依頼 (オンラインのみ)'!$F$38)</f>
        <v/>
      </c>
      <c r="AO3" s="222" t="str">
        <f>IF(OR($A3&gt;$D$3,'応募依頼 (オンラインのみ)'!$B$40=""),"",'応募依頼 (オンラインのみ)'!$B$40)</f>
        <v/>
      </c>
      <c r="AP3" s="222" t="str">
        <f>IF(OR($A3&gt;$D$3,'応募依頼 (オンラインのみ)'!$D$100=""),"",IF('応募依頼 (オンラインのみ)'!$G$11="推薦",INDEX(リスト!$B$43:$B$48,MATCH('応募依頼 (オンラインのみ)'!$D$100,リスト!$A$43:$A$48,0)),INDEX(リスト!$B$33:$B$40,MATCH('応募依頼 (オンラインのみ)'!$D$100,リスト!$A$33:$A$40,0))))</f>
        <v/>
      </c>
      <c r="AQ3" s="222" t="str">
        <f>IF(OR($A3&gt;$D$3,'応募依頼 (オンラインのみ)'!$C$65=""),"",INDEX(リスト!$B17:$B18,MATCH('応募依頼 (オンラインのみ)'!$C$65,リスト!$A17:$A18,0)))</f>
        <v/>
      </c>
      <c r="AR3" s="222" t="str">
        <f>IF(OR($A3&gt;$D$3,'応募依頼 (オンラインのみ)'!$B$11=""),"",INDEX(リスト!$B$2:$B$6,MATCH('応募依頼 (オンラインのみ)'!$B$11,リスト!$A$2:$A$6,0)))</f>
        <v/>
      </c>
      <c r="AS3" s="222" t="str">
        <f>IF(OR($A3&gt;$D$3,'応募依頼 (オンラインのみ)'!$B$14=""),"",INDEX(リスト!$D$2:$D$12,MATCH('応募依頼 (オンラインのみ)'!$B$14,リスト!$C$2:$C$12,0)))</f>
        <v/>
      </c>
      <c r="AT3" s="225" t="str">
        <f>IF(OR($A3&gt;$D$3,'応募依頼 (オンラインのみ)'!$C$45=""),"",'応募依頼 (オンラインのみ)'!$C$45)</f>
        <v/>
      </c>
      <c r="AU3" s="222" t="str">
        <f>IF(OR($A3&gt;$D$3,'応募依頼 (オンラインのみ)'!$C$55=""),"",INDEX(リスト!$B10:$B12,MATCH('応募依頼 (オンラインのみ)'!$C$55,リスト!$A10:$A12,0)))</f>
        <v/>
      </c>
      <c r="AV3" s="224" t="str">
        <f>IF(OR($A3&gt;$D$3,'応募依頼 (オンラインのみ)'!$C$59=""),"",IF('応募依頼 (オンラインのみ)'!$C$59="","希望無",'応募依頼 (オンラインのみ)'!$C$59))</f>
        <v/>
      </c>
      <c r="AW3" s="222" t="str">
        <f>IF(OR($A3&gt;$D$3,'応募依頼 (オンラインのみ)'!$C$60=""),"",INDEX(リスト!$B$23:$B$29,MATCH('応募依頼 (オンラインのみ)'!$C$60,リスト!$A$23:$A$29,0)))</f>
        <v/>
      </c>
      <c r="AX3" s="224" t="str">
        <f>IF(OR($A3&gt;$D$3,'応募依頼 (オンラインのみ)'!$D$59=""),"",IF('応募依頼 (オンラインのみ)'!$D$59="","希望無",'応募依頼 (オンラインのみ)'!$D$59))</f>
        <v/>
      </c>
      <c r="AY3" s="222" t="str">
        <f>IF(OR($A3&gt;$D$3,'応募依頼 (オンラインのみ)'!$D$60=""),"",INDEX(リスト!$B$23:$B$29,MATCH('応募依頼 (オンラインのみ)'!$D$60,リスト!$A$23:$A$29,0)))</f>
        <v/>
      </c>
      <c r="AZ3" s="224" t="str">
        <f>IF(OR($A3&gt;$D$3,'応募依頼 (オンラインのみ)'!$E$59=""),"",IF('応募依頼 (オンラインのみ)'!$E$59="","希望無",'応募依頼 (オンラインのみ)'!$E$59))</f>
        <v/>
      </c>
      <c r="BA3" s="222" t="str">
        <f>IF(OR($A3&gt;$D$3,'応募依頼 (オンラインのみ)'!$E$60=""),"",INDEX(リスト!$B$23:$B$29,MATCH('応募依頼 (オンラインのみ)'!$E$60,リスト!$A$23:$A$29,0)))</f>
        <v/>
      </c>
      <c r="BB3" s="224" t="str">
        <f>IF(OR($A3&gt;$D$3,'応募依頼 (オンラインのみ)'!$C$66=""),"",'応募依頼 (オンラインのみ)'!$C$66)</f>
        <v/>
      </c>
      <c r="BC3" s="224" t="str">
        <f>IF(OR($A3&gt;$D$3,'応募依頼 (オンラインのみ)'!$C$67=""),"",'応募依頼 (オンラインのみ)'!$C$67)</f>
        <v/>
      </c>
      <c r="BD3" s="224" t="str">
        <f>IF(OR($A3&gt;$D$3,'応募依頼 (オンラインのみ)'!$C$68=""),"",'応募依頼 (オンラインのみ)'!$C$68)</f>
        <v/>
      </c>
      <c r="BE3" s="224" t="str">
        <f>IF(OR($A3&gt;$D$3,'応募依頼 (オンラインのみ)'!$A70=""),"",'応募依頼 (オンラインのみ)'!$A70)</f>
        <v/>
      </c>
      <c r="BF3" s="224" t="str">
        <f>IF(OR($A3&gt;$D$3,'応募依頼 (オンラインのみ)'!$A73=""),"",'応募依頼 (オンラインのみ)'!$A73)</f>
        <v/>
      </c>
      <c r="BG3" s="224" t="str">
        <f>IF(OR($A3&gt;$D$3,'応募依頼 (オンラインのみ)'!$A77=""),"",'応募依頼 (オンラインのみ)'!$A77)</f>
        <v/>
      </c>
      <c r="BH3" s="224" t="str">
        <f>IF(OR($A3&gt;$D$3,'応募依頼 (オンラインのみ)'!$A81=""),"",'応募依頼 (オンラインのみ)'!$A81)</f>
        <v/>
      </c>
      <c r="BI3" s="224" t="str">
        <f>IF(OR($A3&gt;$D$3,'応募依頼 (オンラインのみ)'!$C83=""),"",'応募依頼 (オンラインのみ)'!$C83)</f>
        <v/>
      </c>
      <c r="BJ3" s="224" t="str">
        <f>IF(OR($A3&gt;$D$3,'応募依頼 (オンラインのみ)'!$C84=""),"",'応募依頼 (オンラインのみ)'!$C84)</f>
        <v/>
      </c>
      <c r="BK3" s="224" t="str">
        <f>IF(OR($A3&gt;$D$3,'応募依頼 (オンラインのみ)'!$A87=""),"",'応募依頼 (オンラインのみ)'!$A87)</f>
        <v/>
      </c>
    </row>
    <row r="4" spans="1:63" s="226" customFormat="1" x14ac:dyDescent="0.2">
      <c r="A4" s="226">
        <v>2</v>
      </c>
      <c r="B4" s="227" t="str">
        <f>IF(OR($A4&gt;$D$3,'応募依頼 (オンラインのみ)'!$B$11="",'応募依頼 (オンラインのみ)'!$C$14="",'応募依頼 (オンラインのみ)'!$D$14=""),"",IF('応募依頼 (オンラインのみ)'!$B$11="基礎自治体",INDEX(リスト!I:I,MATCH('応募依頼 (オンラインのみ)'!$D$14,リスト!H:H,0)),INDEX(リスト!I:I,MATCH('応募依頼 (オンラインのみ)'!$C$14,リスト!G:G,0))))</f>
        <v/>
      </c>
      <c r="C4" s="228" t="str">
        <f>IF(OR($A4&gt;$D$3,'応募依頼 (オンラインのみ)'!$F$2=""),"",'応募依頼 (オンラインのみ)'!$F$2)</f>
        <v/>
      </c>
      <c r="D4" s="227"/>
      <c r="E4" s="227"/>
      <c r="F4" s="228" t="str">
        <f>IF(OR($A4&gt;$D$3,'応募依頼 (オンラインのみ)'!$B46=""),"",'応募依頼 (オンラインのみ)'!$B46)</f>
        <v/>
      </c>
      <c r="G4" s="229" t="str">
        <f>IF(OR($A4&gt;$D$3,'応募依頼 (オンラインのみ)'!$B$15=""),"",'応募依頼 (オンラインのみ)'!$B$15)</f>
        <v/>
      </c>
      <c r="H4" s="229" t="str">
        <f>IF(OR($A4&gt;$D$3,'応募依頼 (オンラインのみ)'!$C$12=""),"","〒"&amp;'応募依頼 (オンラインのみ)'!$C$12&amp;"　"&amp;'応募依頼 (オンラインのみ)'!$C$14&amp;'応募依頼 (オンラインのみ)'!$D$14&amp;'応募依頼 (オンラインのみ)'!$E$14)</f>
        <v/>
      </c>
      <c r="I4" s="229" t="str">
        <f>IF(OR($A4&gt;$D$3,'応募依頼 (オンラインのみ)'!$B$16=""),"",'応募依頼 (オンラインのみ)'!$B$16)</f>
        <v/>
      </c>
      <c r="J4" s="229" t="str">
        <f>IF(OR($A4&gt;$D$3,'応募依頼 (オンラインのみ)'!$D$17=""),"",'応募依頼 (オンラインのみ)'!$D$17)</f>
        <v/>
      </c>
      <c r="K4" s="229" t="str">
        <f>IF(OR($A4&gt;$D$3,'応募依頼 (オンラインのみ)'!$F$16=""),"",'応募依頼 (オンラインのみ)'!$F$16)</f>
        <v/>
      </c>
      <c r="L4" s="229" t="str">
        <f>IF(OR($A4&gt;$D$3,'応募依頼 (オンラインのみ)'!$F$17=""),"",'応募依頼 (オンラインのみ)'!$F$17)</f>
        <v/>
      </c>
      <c r="M4" s="229" t="str">
        <f>IF(OR($A4&gt;$D$3,'応募依頼 (オンラインのみ)'!$E$66=""),"",'応募依頼 (オンラインのみ)'!$E$66)</f>
        <v/>
      </c>
      <c r="N4" s="229"/>
      <c r="O4" s="227"/>
      <c r="P4" s="230"/>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t="str">
        <f>IF(OR($A4&gt;$D$3,'応募依頼 (オンラインのみ)'!$B$11=""),"",INDEX(リスト!$B$2:$B$6,MATCH('応募依頼 (オンラインのみ)'!$B$11,リスト!$A$2:$A$6,0)))</f>
        <v/>
      </c>
      <c r="AS4" s="227" t="str">
        <f>IF(OR($A4&gt;$D$3,'応募依頼 (オンラインのみ)'!$B$14=""),"",INDEX(リスト!$D$2:$D$12,MATCH('応募依頼 (オンラインのみ)'!$B$14,リスト!$C$2:$C$12,0)))</f>
        <v/>
      </c>
      <c r="AT4" s="230" t="str">
        <f>IF(OR($A4&gt;$D$3,'応募依頼 (オンラインのみ)'!$C$46=""),"",'応募依頼 (オンラインのみ)'!$C$46)</f>
        <v/>
      </c>
      <c r="AU4" s="227"/>
      <c r="AV4" s="229"/>
      <c r="AW4" s="227"/>
      <c r="AX4" s="229"/>
      <c r="AY4" s="227"/>
      <c r="AZ4" s="229"/>
      <c r="BA4" s="227"/>
      <c r="BB4" s="229"/>
      <c r="BC4" s="229"/>
      <c r="BD4" s="229"/>
      <c r="BE4" s="229"/>
      <c r="BF4" s="229"/>
      <c r="BG4" s="229"/>
      <c r="BH4" s="229"/>
      <c r="BI4" s="229"/>
      <c r="BJ4" s="229"/>
      <c r="BK4" s="229"/>
    </row>
    <row r="5" spans="1:63" x14ac:dyDescent="0.2">
      <c r="A5" s="220">
        <v>3</v>
      </c>
      <c r="B5" s="222" t="str">
        <f>IF(OR($A5&gt;$D$3,'応募依頼 (オンラインのみ)'!$B$11="",'応募依頼 (オンラインのみ)'!$C$14="",'応募依頼 (オンラインのみ)'!$D$14=""),"",IF('応募依頼 (オンラインのみ)'!$B$11="基礎自治体",INDEX(リスト!I:I,MATCH('応募依頼 (オンラインのみ)'!$D$14,リスト!H:H,0)),INDEX(リスト!I:I,MATCH('応募依頼 (オンラインのみ)'!$C$14,リスト!G:G,0))))</f>
        <v/>
      </c>
      <c r="C5" s="223" t="str">
        <f>IF(OR($A5&gt;$D$3,'応募依頼 (オンラインのみ)'!$F$2=""),"",'応募依頼 (オンラインのみ)'!$F$2)</f>
        <v/>
      </c>
      <c r="D5" s="222"/>
      <c r="E5" s="222"/>
      <c r="F5" s="223" t="str">
        <f>IF(OR($A5&gt;$D$3,'応募依頼 (オンラインのみ)'!$B47=""),"",'応募依頼 (オンラインのみ)'!$B47)</f>
        <v/>
      </c>
      <c r="G5" s="224" t="str">
        <f>IF(OR($A5&gt;$D$3,'応募依頼 (オンラインのみ)'!$B$15=""),"",'応募依頼 (オンラインのみ)'!$B$15)</f>
        <v/>
      </c>
      <c r="H5" s="224" t="str">
        <f>IF(OR($A5&gt;$D$3,'応募依頼 (オンラインのみ)'!$C$12=""),"","〒"&amp;'応募依頼 (オンラインのみ)'!$C$12&amp;"　"&amp;'応募依頼 (オンラインのみ)'!$C$14&amp;'応募依頼 (オンラインのみ)'!$D$14&amp;'応募依頼 (オンラインのみ)'!$E$14)</f>
        <v/>
      </c>
      <c r="I5" s="224" t="str">
        <f>IF(OR($A5&gt;$D$3,'応募依頼 (オンラインのみ)'!$B$16=""),"",'応募依頼 (オンラインのみ)'!$B$16)</f>
        <v/>
      </c>
      <c r="J5" s="224" t="str">
        <f>IF(OR($A5&gt;$D$3,'応募依頼 (オンラインのみ)'!$D$17=""),"",'応募依頼 (オンラインのみ)'!$D$17)</f>
        <v/>
      </c>
      <c r="K5" s="224" t="str">
        <f>IF(OR($A5&gt;$D$3,'応募依頼 (オンラインのみ)'!$F$16=""),"",'応募依頼 (オンラインのみ)'!$F$16)</f>
        <v/>
      </c>
      <c r="L5" s="224" t="str">
        <f>IF(OR($A5&gt;$D$3,'応募依頼 (オンラインのみ)'!$F$17=""),"",'応募依頼 (オンラインのみ)'!$F$17)</f>
        <v/>
      </c>
      <c r="M5" s="224" t="str">
        <f>IF(OR($A5&gt;$D$3,'応募依頼 (オンラインのみ)'!$E$66=""),"",'応募依頼 (オンラインのみ)'!$E$66)</f>
        <v/>
      </c>
      <c r="N5" s="224"/>
      <c r="O5" s="222"/>
      <c r="P5" s="225"/>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t="str">
        <f>IF(OR($A5&gt;$D$3,'応募依頼 (オンラインのみ)'!$B$11=""),"",INDEX(リスト!$B$2:$B$6,MATCH('応募依頼 (オンラインのみ)'!$B$11,リスト!$A$2:$A$6,0)))</f>
        <v/>
      </c>
      <c r="AS5" s="222" t="str">
        <f>IF(OR($A5&gt;$D$3,'応募依頼 (オンラインのみ)'!$B$14=""),"",INDEX(リスト!$D$2:$D$12,MATCH('応募依頼 (オンラインのみ)'!$B$14,リスト!$C$2:$C$12,0)))</f>
        <v/>
      </c>
      <c r="AT5" s="225" t="str">
        <f>IF(OR($A5&gt;$D$3,'応募依頼 (オンラインのみ)'!$C$47=""),"",'応募依頼 (オンラインのみ)'!$C$47)</f>
        <v/>
      </c>
      <c r="AU5" s="225"/>
      <c r="AV5" s="224"/>
      <c r="AW5" s="222"/>
      <c r="AX5" s="224"/>
      <c r="AY5" s="222"/>
      <c r="AZ5" s="224"/>
      <c r="BA5" s="222"/>
      <c r="BB5" s="224"/>
      <c r="BC5" s="224"/>
      <c r="BD5" s="224"/>
      <c r="BE5" s="224"/>
      <c r="BF5" s="224"/>
      <c r="BG5" s="224"/>
      <c r="BH5" s="224"/>
      <c r="BI5" s="224"/>
      <c r="BJ5" s="224"/>
      <c r="BK5" s="224"/>
    </row>
    <row r="6" spans="1:63" x14ac:dyDescent="0.2">
      <c r="A6" s="220">
        <v>4</v>
      </c>
      <c r="B6" s="222" t="str">
        <f>IF(OR($A6&gt;$D$3,'応募依頼 (オンラインのみ)'!$B$11="",'応募依頼 (オンラインのみ)'!$C$14="",'応募依頼 (オンラインのみ)'!$D$14=""),"",IF('応募依頼 (オンラインのみ)'!$B$11="基礎自治体",INDEX(リスト!I:I,MATCH('応募依頼 (オンラインのみ)'!$D$14,リスト!H:H,0)),INDEX(リスト!I:I,MATCH('応募依頼 (オンラインのみ)'!$C$14,リスト!G:G,0))))</f>
        <v/>
      </c>
      <c r="C6" s="223" t="str">
        <f>IF(OR($A6&gt;$D$3,'応募依頼 (オンラインのみ)'!$F$2=""),"",'応募依頼 (オンラインのみ)'!$F$2)</f>
        <v/>
      </c>
      <c r="D6" s="222"/>
      <c r="E6" s="222"/>
      <c r="F6" s="223" t="str">
        <f>IF(OR($A6&gt;$D$3,'応募依頼 (オンラインのみ)'!$B48=""),"",'応募依頼 (オンラインのみ)'!$B48)</f>
        <v/>
      </c>
      <c r="G6" s="224" t="str">
        <f>IF(OR($A6&gt;$D$3,'応募依頼 (オンラインのみ)'!$B$15=""),"",'応募依頼 (オンラインのみ)'!$B$15)</f>
        <v/>
      </c>
      <c r="H6" s="224" t="str">
        <f>IF(OR($A6&gt;$D$3,'応募依頼 (オンラインのみ)'!$C$12=""),"","〒"&amp;'応募依頼 (オンラインのみ)'!$C$12&amp;"　"&amp;'応募依頼 (オンラインのみ)'!$C$14&amp;'応募依頼 (オンラインのみ)'!$D$14&amp;'応募依頼 (オンラインのみ)'!$E$14)</f>
        <v/>
      </c>
      <c r="I6" s="224" t="str">
        <f>IF(OR($A6&gt;$D$3,'応募依頼 (オンラインのみ)'!$B$16=""),"",'応募依頼 (オンラインのみ)'!$B$16)</f>
        <v/>
      </c>
      <c r="J6" s="224" t="str">
        <f>IF(OR($A6&gt;$D$3,'応募依頼 (オンラインのみ)'!$D$17=""),"",'応募依頼 (オンラインのみ)'!$D$17)</f>
        <v/>
      </c>
      <c r="K6" s="224" t="str">
        <f>IF(OR($A6&gt;$D$3,'応募依頼 (オンラインのみ)'!$F$16=""),"",'応募依頼 (オンラインのみ)'!$F$16)</f>
        <v/>
      </c>
      <c r="L6" s="224" t="str">
        <f>IF(OR($A6&gt;$D$3,'応募依頼 (オンラインのみ)'!$F$17=""),"",'応募依頼 (オンラインのみ)'!$F$17)</f>
        <v/>
      </c>
      <c r="M6" s="224" t="str">
        <f>IF(OR($A6&gt;$D$3,'応募依頼 (オンラインのみ)'!$E$66=""),"",'応募依頼 (オンラインのみ)'!$E$66)</f>
        <v/>
      </c>
      <c r="N6" s="224"/>
      <c r="O6" s="222"/>
      <c r="P6" s="225"/>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t="str">
        <f>IF(OR($A6&gt;$D$3,'応募依頼 (オンラインのみ)'!$B$11=""),"",INDEX(リスト!$B$2:$B$6,MATCH('応募依頼 (オンラインのみ)'!$B$11,リスト!$A$2:$A$6,0)))</f>
        <v/>
      </c>
      <c r="AS6" s="222" t="str">
        <f>IF(OR($A6&gt;$D$3,'応募依頼 (オンラインのみ)'!$B$14=""),"",INDEX(リスト!$D$2:$D$12,MATCH('応募依頼 (オンラインのみ)'!$B$14,リスト!$C$2:$C$12,0)))</f>
        <v/>
      </c>
      <c r="AT6" s="225" t="str">
        <f>IF(OR($A6&gt;$D$3,'応募依頼 (オンラインのみ)'!$C$48=""),"",'応募依頼 (オンラインのみ)'!$C$48)</f>
        <v/>
      </c>
      <c r="AU6" s="225"/>
      <c r="AV6" s="224"/>
      <c r="AW6" s="222"/>
      <c r="AX6" s="224"/>
      <c r="AY6" s="222"/>
      <c r="AZ6" s="224"/>
      <c r="BA6" s="222"/>
      <c r="BB6" s="224"/>
      <c r="BC6" s="224"/>
      <c r="BD6" s="224"/>
      <c r="BE6" s="224"/>
      <c r="BF6" s="224"/>
      <c r="BG6" s="224"/>
      <c r="BH6" s="224"/>
      <c r="BI6" s="224"/>
      <c r="BJ6" s="224"/>
      <c r="BK6" s="224"/>
    </row>
    <row r="7" spans="1:63" x14ac:dyDescent="0.2">
      <c r="A7" s="220">
        <v>5</v>
      </c>
      <c r="B7" s="222" t="str">
        <f>IF(OR($A7&gt;$D$3,'応募依頼 (オンラインのみ)'!$B$11="",'応募依頼 (オンラインのみ)'!$C$14="",'応募依頼 (オンラインのみ)'!$D$14=""),"",IF('応募依頼 (オンラインのみ)'!$B$11="基礎自治体",INDEX(リスト!I:I,MATCH('応募依頼 (オンラインのみ)'!$D$14,リスト!H:H,0)),INDEX(リスト!I:I,MATCH('応募依頼 (オンラインのみ)'!$C$14,リスト!G:G,0))))</f>
        <v/>
      </c>
      <c r="C7" s="223" t="str">
        <f>IF(OR($A7&gt;$D$3,'応募依頼 (オンラインのみ)'!$F$2=""),"",'応募依頼 (オンラインのみ)'!$F$2)</f>
        <v/>
      </c>
      <c r="D7" s="222"/>
      <c r="E7" s="222"/>
      <c r="F7" s="223" t="str">
        <f>IF(OR($A7&gt;$D$3,'応募依頼 (オンラインのみ)'!$B49=""),"",'応募依頼 (オンラインのみ)'!$B49)</f>
        <v/>
      </c>
      <c r="G7" s="224" t="str">
        <f>IF(OR($A7&gt;$D$3,'応募依頼 (オンラインのみ)'!$B$15=""),"",'応募依頼 (オンラインのみ)'!$B$15)</f>
        <v/>
      </c>
      <c r="H7" s="224" t="str">
        <f>IF(OR($A7&gt;$D$3,'応募依頼 (オンラインのみ)'!$C$12=""),"","〒"&amp;'応募依頼 (オンラインのみ)'!$C$12&amp;"　"&amp;'応募依頼 (オンラインのみ)'!$C$14&amp;'応募依頼 (オンラインのみ)'!$D$14&amp;'応募依頼 (オンラインのみ)'!$E$14)</f>
        <v/>
      </c>
      <c r="I7" s="224" t="str">
        <f>IF(OR($A7&gt;$D$3,'応募依頼 (オンラインのみ)'!$B$16=""),"",'応募依頼 (オンラインのみ)'!$B$16)</f>
        <v/>
      </c>
      <c r="J7" s="224" t="str">
        <f>IF(OR($A7&gt;$D$3,'応募依頼 (オンラインのみ)'!$D$17=""),"",'応募依頼 (オンラインのみ)'!$D$17)</f>
        <v/>
      </c>
      <c r="K7" s="224" t="str">
        <f>IF(OR($A7&gt;$D$3,'応募依頼 (オンラインのみ)'!$F$16=""),"",'応募依頼 (オンラインのみ)'!$F$16)</f>
        <v/>
      </c>
      <c r="L7" s="224" t="str">
        <f>IF(OR($A7&gt;$D$3,'応募依頼 (オンラインのみ)'!$F$17=""),"",'応募依頼 (オンラインのみ)'!$F$17)</f>
        <v/>
      </c>
      <c r="M7" s="224" t="str">
        <f>IF(OR($A7&gt;$D$3,'応募依頼 (オンラインのみ)'!$E$66=""),"",'応募依頼 (オンラインのみ)'!$E$66)</f>
        <v/>
      </c>
      <c r="N7" s="224"/>
      <c r="O7" s="222"/>
      <c r="P7" s="225"/>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t="str">
        <f>IF(OR($A7&gt;$D$3,'応募依頼 (オンラインのみ)'!$B$11=""),"",INDEX(リスト!$B$2:$B$6,MATCH('応募依頼 (オンラインのみ)'!$B$11,リスト!$A$2:$A$6,0)))</f>
        <v/>
      </c>
      <c r="AS7" s="222" t="str">
        <f>IF(OR($A7&gt;$D$3,'応募依頼 (オンラインのみ)'!$B$14=""),"",INDEX(リスト!$D$2:$D$12,MATCH('応募依頼 (オンラインのみ)'!$B$14,リスト!$C$2:$C$12,0)))</f>
        <v/>
      </c>
      <c r="AT7" s="225" t="str">
        <f>IF(OR($A7&gt;$D$3,'応募依頼 (オンラインのみ)'!$C$49=""),"",'応募依頼 (オンラインのみ)'!$C$49)</f>
        <v/>
      </c>
      <c r="AU7" s="225"/>
      <c r="AV7" s="224"/>
      <c r="AW7" s="222"/>
      <c r="AX7" s="224"/>
      <c r="AY7" s="222"/>
      <c r="AZ7" s="224"/>
      <c r="BA7" s="222"/>
      <c r="BB7" s="224"/>
      <c r="BC7" s="224"/>
      <c r="BD7" s="224"/>
      <c r="BE7" s="224"/>
      <c r="BF7" s="224"/>
      <c r="BG7" s="224"/>
      <c r="BH7" s="224"/>
      <c r="BI7" s="224"/>
      <c r="BJ7" s="224"/>
      <c r="BK7" s="224"/>
    </row>
    <row r="8" spans="1:63" x14ac:dyDescent="0.2">
      <c r="A8" s="220">
        <v>6</v>
      </c>
      <c r="B8" s="222" t="str">
        <f>IF(OR($A8&gt;$D$3,'応募依頼 (オンラインのみ)'!$B$11="",'応募依頼 (オンラインのみ)'!$C$14="",'応募依頼 (オンラインのみ)'!$D$14=""),"",IF('応募依頼 (オンラインのみ)'!$B$11="基礎自治体",INDEX(リスト!I:I,MATCH('応募依頼 (オンラインのみ)'!$D$14,リスト!H:H,0)),INDEX(リスト!I:I,MATCH('応募依頼 (オンラインのみ)'!$C$14,リスト!G:G,0))))</f>
        <v/>
      </c>
      <c r="C8" s="223" t="str">
        <f>IF(OR($A8&gt;$D$3,'応募依頼 (オンラインのみ)'!$F$2=""),"",'応募依頼 (オンラインのみ)'!$F$2)</f>
        <v/>
      </c>
      <c r="D8" s="222"/>
      <c r="E8" s="222"/>
      <c r="F8" s="223" t="str">
        <f>IF(OR($A8&gt;$D$3,'応募依頼 (オンラインのみ)'!$B50=""),"",'応募依頼 (オンラインのみ)'!$B50)</f>
        <v/>
      </c>
      <c r="G8" s="224" t="str">
        <f>IF(OR($A8&gt;$D$3,'応募依頼 (オンラインのみ)'!$B$15=""),"",'応募依頼 (オンラインのみ)'!$B$15)</f>
        <v/>
      </c>
      <c r="H8" s="224" t="str">
        <f>IF(OR($A8&gt;$D$3,'応募依頼 (オンラインのみ)'!$C$12=""),"","〒"&amp;'応募依頼 (オンラインのみ)'!$C$12&amp;"　"&amp;'応募依頼 (オンラインのみ)'!$C$14&amp;'応募依頼 (オンラインのみ)'!$D$14&amp;'応募依頼 (オンラインのみ)'!$E$14)</f>
        <v/>
      </c>
      <c r="I8" s="224" t="str">
        <f>IF(OR($A8&gt;$D$3,'応募依頼 (オンラインのみ)'!$B$16=""),"",'応募依頼 (オンラインのみ)'!$B$16)</f>
        <v/>
      </c>
      <c r="J8" s="224" t="str">
        <f>IF(OR($A8&gt;$D$3,'応募依頼 (オンラインのみ)'!$D$17=""),"",'応募依頼 (オンラインのみ)'!$D$17)</f>
        <v/>
      </c>
      <c r="K8" s="224" t="str">
        <f>IF(OR($A8&gt;$D$3,'応募依頼 (オンラインのみ)'!$F$16=""),"",'応募依頼 (オンラインのみ)'!$F$16)</f>
        <v/>
      </c>
      <c r="L8" s="224" t="str">
        <f>IF(OR($A8&gt;$D$3,'応募依頼 (オンラインのみ)'!$F$17=""),"",'応募依頼 (オンラインのみ)'!$F$17)</f>
        <v/>
      </c>
      <c r="M8" s="224" t="str">
        <f>IF(OR($A8&gt;$D$3,'応募依頼 (オンラインのみ)'!$E$66=""),"",'応募依頼 (オンラインのみ)'!$E$66)</f>
        <v/>
      </c>
      <c r="N8" s="224"/>
      <c r="O8" s="222"/>
      <c r="P8" s="225"/>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t="str">
        <f>IF(OR($A8&gt;$D$3,'応募依頼 (オンラインのみ)'!$B$11=""),"",INDEX(リスト!$B$2:$B$6,MATCH('応募依頼 (オンラインのみ)'!$B$11,リスト!$A$2:$A$6,0)))</f>
        <v/>
      </c>
      <c r="AS8" s="222" t="str">
        <f>IF(OR($A8&gt;$D$3,'応募依頼 (オンラインのみ)'!$B$14=""),"",INDEX(リスト!$D$2:$D$12,MATCH('応募依頼 (オンラインのみ)'!$B$14,リスト!$C$2:$C$12,0)))</f>
        <v/>
      </c>
      <c r="AT8" s="225" t="str">
        <f>IF(OR($A8&gt;$D$3,'応募依頼 (オンラインのみ)'!$C$50=""),"",'応募依頼 (オンラインのみ)'!$C$50)</f>
        <v/>
      </c>
      <c r="AU8" s="225"/>
      <c r="AV8" s="224"/>
      <c r="AW8" s="222"/>
      <c r="AX8" s="224"/>
      <c r="AY8" s="222"/>
      <c r="AZ8" s="224"/>
      <c r="BA8" s="222"/>
      <c r="BB8" s="224"/>
      <c r="BC8" s="224"/>
      <c r="BD8" s="224"/>
      <c r="BE8" s="224"/>
      <c r="BF8" s="224"/>
      <c r="BG8" s="224"/>
      <c r="BH8" s="224"/>
      <c r="BI8" s="224"/>
      <c r="BJ8" s="224"/>
      <c r="BK8" s="224"/>
    </row>
    <row r="9" spans="1:63" x14ac:dyDescent="0.2">
      <c r="A9" s="220">
        <v>7</v>
      </c>
      <c r="B9" s="222" t="str">
        <f>IF(OR($A9&gt;$D$3,'応募依頼 (オンラインのみ)'!$B$11="",'応募依頼 (オンラインのみ)'!$C$14="",'応募依頼 (オンラインのみ)'!$D$14=""),"",IF('応募依頼 (オンラインのみ)'!$B$11="基礎自治体",INDEX(リスト!I:I,MATCH('応募依頼 (オンラインのみ)'!$D$14,リスト!H:H,0)),INDEX(リスト!I:I,MATCH('応募依頼 (オンラインのみ)'!$C$14,リスト!G:G,0))))</f>
        <v/>
      </c>
      <c r="C9" s="223" t="str">
        <f>IF(OR($A9&gt;$D$3,'応募依頼 (オンラインのみ)'!$F$2=""),"",'応募依頼 (オンラインのみ)'!$F$2)</f>
        <v/>
      </c>
      <c r="D9" s="222"/>
      <c r="E9" s="222"/>
      <c r="F9" s="223" t="str">
        <f>IF(OR($A9&gt;$D$3,'応募依頼 (オンラインのみ)'!$B51=""),"",'応募依頼 (オンラインのみ)'!$B51)</f>
        <v/>
      </c>
      <c r="G9" s="224" t="str">
        <f>IF(OR($A9&gt;$D$3,'応募依頼 (オンラインのみ)'!$B$15=""),"",'応募依頼 (オンラインのみ)'!$B$15)</f>
        <v/>
      </c>
      <c r="H9" s="224" t="str">
        <f>IF(OR($A9&gt;$D$3,'応募依頼 (オンラインのみ)'!$C$12=""),"","〒"&amp;'応募依頼 (オンラインのみ)'!$C$12&amp;"　"&amp;'応募依頼 (オンラインのみ)'!$C$14&amp;'応募依頼 (オンラインのみ)'!$D$14&amp;'応募依頼 (オンラインのみ)'!$E$14)</f>
        <v/>
      </c>
      <c r="I9" s="224" t="str">
        <f>IF(OR($A9&gt;$D$3,'応募依頼 (オンラインのみ)'!$B$16=""),"",'応募依頼 (オンラインのみ)'!$B$16)</f>
        <v/>
      </c>
      <c r="J9" s="224" t="str">
        <f>IF(OR($A9&gt;$D$3,'応募依頼 (オンラインのみ)'!$D$17=""),"",'応募依頼 (オンラインのみ)'!$D$17)</f>
        <v/>
      </c>
      <c r="K9" s="224" t="str">
        <f>IF(OR($A9&gt;$D$3,'応募依頼 (オンラインのみ)'!$F$16=""),"",'応募依頼 (オンラインのみ)'!$F$16)</f>
        <v/>
      </c>
      <c r="L9" s="224" t="str">
        <f>IF(OR($A9&gt;$D$3,'応募依頼 (オンラインのみ)'!$F$17=""),"",'応募依頼 (オンラインのみ)'!$F$17)</f>
        <v/>
      </c>
      <c r="M9" s="224" t="str">
        <f>IF(OR($A9&gt;$D$3,'応募依頼 (オンラインのみ)'!$E$66=""),"",'応募依頼 (オンラインのみ)'!$E$66)</f>
        <v/>
      </c>
      <c r="N9" s="224"/>
      <c r="O9" s="222"/>
      <c r="P9" s="225"/>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t="str">
        <f>IF(OR($A9&gt;$D$3,'応募依頼 (オンラインのみ)'!$B$11=""),"",INDEX(リスト!$B$2:$B$6,MATCH('応募依頼 (オンラインのみ)'!$B$11,リスト!$A$2:$A$6,0)))</f>
        <v/>
      </c>
      <c r="AS9" s="222" t="str">
        <f>IF(OR($A9&gt;$D$3,'応募依頼 (オンラインのみ)'!$B$14=""),"",INDEX(リスト!$D$2:$D$12,MATCH('応募依頼 (オンラインのみ)'!$B$14,リスト!$C$2:$C$12,0)))</f>
        <v/>
      </c>
      <c r="AT9" s="225" t="str">
        <f>IF(OR($A9&gt;$D$3,'応募依頼 (オンラインのみ)'!$C$51=""),"",'応募依頼 (オンラインのみ)'!$C$51)</f>
        <v/>
      </c>
      <c r="AU9" s="225"/>
      <c r="AV9" s="224"/>
      <c r="AW9" s="222"/>
      <c r="AX9" s="224"/>
      <c r="AY9" s="222"/>
      <c r="AZ9" s="224"/>
      <c r="BA9" s="222"/>
      <c r="BB9" s="224"/>
      <c r="BC9" s="224"/>
      <c r="BD9" s="224"/>
      <c r="BE9" s="224"/>
      <c r="BF9" s="224"/>
      <c r="BG9" s="224"/>
      <c r="BH9" s="224"/>
      <c r="BI9" s="224"/>
      <c r="BJ9" s="224"/>
      <c r="BK9" s="224"/>
    </row>
    <row r="10" spans="1:63" x14ac:dyDescent="0.2">
      <c r="A10" s="220">
        <v>8</v>
      </c>
      <c r="B10" s="222" t="str">
        <f>IF(OR($A10&gt;$D$3,'応募依頼 (オンラインのみ)'!$B$11="",'応募依頼 (オンラインのみ)'!$C$14="",'応募依頼 (オンラインのみ)'!$D$14=""),"",IF('応募依頼 (オンラインのみ)'!$B$11="基礎自治体",INDEX(リスト!I:I,MATCH('応募依頼 (オンラインのみ)'!$D$14,リスト!H:H,0)),INDEX(リスト!I:I,MATCH('応募依頼 (オンラインのみ)'!$C$14,リスト!G:G,0))))</f>
        <v/>
      </c>
      <c r="C10" s="223" t="str">
        <f>IF(OR($A10&gt;$D$3,'応募依頼 (オンラインのみ)'!$F$2=""),"",'応募依頼 (オンラインのみ)'!$F$2)</f>
        <v/>
      </c>
      <c r="D10" s="222"/>
      <c r="E10" s="222"/>
      <c r="F10" s="223" t="str">
        <f>IF(OR($A10&gt;$D$3,'応募依頼 (オンラインのみ)'!$B52=""),"",'応募依頼 (オンラインのみ)'!$B52)</f>
        <v/>
      </c>
      <c r="G10" s="224" t="str">
        <f>IF(OR($A10&gt;$D$3,'応募依頼 (オンラインのみ)'!$B$15=""),"",'応募依頼 (オンラインのみ)'!$B$15)</f>
        <v/>
      </c>
      <c r="H10" s="224" t="str">
        <f>IF(OR($A10&gt;$D$3,'応募依頼 (オンラインのみ)'!$C$12=""),"","〒"&amp;'応募依頼 (オンラインのみ)'!$C$12&amp;"　"&amp;'応募依頼 (オンラインのみ)'!$C$14&amp;'応募依頼 (オンラインのみ)'!$D$14&amp;'応募依頼 (オンラインのみ)'!$E$14)</f>
        <v/>
      </c>
      <c r="I10" s="224" t="str">
        <f>IF(OR($A10&gt;$D$3,'応募依頼 (オンラインのみ)'!$B$16=""),"",'応募依頼 (オンラインのみ)'!$B$16)</f>
        <v/>
      </c>
      <c r="J10" s="224" t="str">
        <f>IF(OR($A10&gt;$D$3,'応募依頼 (オンラインのみ)'!$D$17=""),"",'応募依頼 (オンラインのみ)'!$D$17)</f>
        <v/>
      </c>
      <c r="K10" s="224" t="str">
        <f>IF(OR($A10&gt;$D$3,'応募依頼 (オンラインのみ)'!$F$16=""),"",'応募依頼 (オンラインのみ)'!$F$16)</f>
        <v/>
      </c>
      <c r="L10" s="224" t="str">
        <f>IF(OR($A10&gt;$D$3,'応募依頼 (オンラインのみ)'!$F$17=""),"",'応募依頼 (オンラインのみ)'!$F$17)</f>
        <v/>
      </c>
      <c r="M10" s="224" t="str">
        <f>IF(OR($A10&gt;$D$3,'応募依頼 (オンラインのみ)'!$E$66=""),"",'応募依頼 (オンラインのみ)'!$E$66)</f>
        <v/>
      </c>
      <c r="N10" s="224"/>
      <c r="O10" s="222"/>
      <c r="P10" s="225"/>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t="str">
        <f>IF(OR($A10&gt;$D$3,'応募依頼 (オンラインのみ)'!$B$11=""),"",INDEX(リスト!$B$2:$B$6,MATCH('応募依頼 (オンラインのみ)'!$B$11,リスト!$A$2:$A$6,0)))</f>
        <v/>
      </c>
      <c r="AS10" s="222" t="str">
        <f>IF(OR($A10&gt;$D$3,'応募依頼 (オンラインのみ)'!$B$14=""),"",INDEX(リスト!$D$2:$D$12,MATCH('応募依頼 (オンラインのみ)'!$B$14,リスト!$C$2:$C$12,0)))</f>
        <v/>
      </c>
      <c r="AT10" s="225" t="str">
        <f>IF(OR($A10&gt;$D$3,'応募依頼 (オンラインのみ)'!$C$52=""),"",'応募依頼 (オンラインのみ)'!$C$52)</f>
        <v/>
      </c>
      <c r="AU10" s="225"/>
      <c r="AV10" s="224"/>
      <c r="AW10" s="222"/>
      <c r="AX10" s="224"/>
      <c r="AY10" s="222"/>
      <c r="AZ10" s="224"/>
      <c r="BA10" s="222"/>
      <c r="BB10" s="224"/>
      <c r="BC10" s="224"/>
      <c r="BD10" s="224"/>
      <c r="BE10" s="224"/>
      <c r="BF10" s="224"/>
      <c r="BG10" s="224"/>
      <c r="BH10" s="224"/>
      <c r="BI10" s="224"/>
      <c r="BJ10" s="224"/>
      <c r="BK10" s="224"/>
    </row>
    <row r="11" spans="1:63" x14ac:dyDescent="0.2">
      <c r="A11" s="220">
        <v>9</v>
      </c>
      <c r="B11" s="222" t="str">
        <f>IF(OR($A11&gt;$D$3,'応募依頼 (オンラインのみ)'!$B$11="",'応募依頼 (オンラインのみ)'!$C$14="",'応募依頼 (オンラインのみ)'!$D$14=""),"",IF('応募依頼 (オンラインのみ)'!$B$11="基礎自治体",INDEX(リスト!I:I,MATCH('応募依頼 (オンラインのみ)'!$D$14,リスト!H:H,0)),INDEX(リスト!I:I,MATCH('応募依頼 (オンラインのみ)'!$C$14,リスト!G:G,0))))</f>
        <v/>
      </c>
      <c r="C11" s="223" t="str">
        <f>IF(OR($A11&gt;$D$3,'応募依頼 (オンラインのみ)'!$F$2=""),"",'応募依頼 (オンラインのみ)'!$F$2)</f>
        <v/>
      </c>
      <c r="D11" s="222"/>
      <c r="E11" s="222"/>
      <c r="F11" s="223" t="str">
        <f>IF(OR($A11&gt;$D$3,'応募依頼 (オンラインのみ)'!$B53=""),"",'応募依頼 (オンラインのみ)'!$B53)</f>
        <v/>
      </c>
      <c r="G11" s="224" t="str">
        <f>IF(OR($A11&gt;$D$3,'応募依頼 (オンラインのみ)'!$B$15=""),"",'応募依頼 (オンラインのみ)'!$B$15)</f>
        <v/>
      </c>
      <c r="H11" s="224" t="str">
        <f>IF(OR($A11&gt;$D$3,'応募依頼 (オンラインのみ)'!$C$12=""),"","〒"&amp;'応募依頼 (オンラインのみ)'!$C$12&amp;"　"&amp;'応募依頼 (オンラインのみ)'!$C$14&amp;'応募依頼 (オンラインのみ)'!$D$14&amp;'応募依頼 (オンラインのみ)'!$E$14)</f>
        <v/>
      </c>
      <c r="I11" s="224" t="str">
        <f>IF(OR($A11&gt;$D$3,'応募依頼 (オンラインのみ)'!$B$16=""),"",'応募依頼 (オンラインのみ)'!$B$16)</f>
        <v/>
      </c>
      <c r="J11" s="224" t="str">
        <f>IF(OR($A11&gt;$D$3,'応募依頼 (オンラインのみ)'!$D$17=""),"",'応募依頼 (オンラインのみ)'!$D$17)</f>
        <v/>
      </c>
      <c r="K11" s="224" t="str">
        <f>IF(OR($A11&gt;$D$3,'応募依頼 (オンラインのみ)'!$F$16=""),"",'応募依頼 (オンラインのみ)'!$F$16)</f>
        <v/>
      </c>
      <c r="L11" s="224" t="str">
        <f>IF(OR($A11&gt;$D$3,'応募依頼 (オンラインのみ)'!$F$17=""),"",'応募依頼 (オンラインのみ)'!$F$17)</f>
        <v/>
      </c>
      <c r="M11" s="224" t="str">
        <f>IF(OR($A11&gt;$D$3,'応募依頼 (オンラインのみ)'!$E$66=""),"",'応募依頼 (オンラインのみ)'!$E$66)</f>
        <v/>
      </c>
      <c r="N11" s="224"/>
      <c r="O11" s="222"/>
      <c r="P11" s="225"/>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t="str">
        <f>IF(OR($A11&gt;$D$3,'応募依頼 (オンラインのみ)'!$B$11=""),"",INDEX(リスト!$B$2:$B$6,MATCH('応募依頼 (オンラインのみ)'!$B$11,リスト!$A$2:$A$6,0)))</f>
        <v/>
      </c>
      <c r="AS11" s="222" t="str">
        <f>IF(OR($A11&gt;$D$3,'応募依頼 (オンラインのみ)'!$B$14=""),"",INDEX(リスト!$D$2:$D$12,MATCH('応募依頼 (オンラインのみ)'!$B$14,リスト!$C$2:$C$12,0)))</f>
        <v/>
      </c>
      <c r="AT11" s="225" t="str">
        <f>IF(OR($A11&gt;$D$3,'応募依頼 (オンラインのみ)'!$C$53=""),"",'応募依頼 (オンラインのみ)'!$C$53)</f>
        <v/>
      </c>
      <c r="AU11" s="225"/>
      <c r="AV11" s="224"/>
      <c r="AW11" s="222"/>
      <c r="AX11" s="224"/>
      <c r="AY11" s="222"/>
      <c r="AZ11" s="224"/>
      <c r="BA11" s="222"/>
      <c r="BB11" s="224"/>
      <c r="BC11" s="224"/>
      <c r="BD11" s="224"/>
      <c r="BE11" s="224"/>
      <c r="BF11" s="224"/>
      <c r="BG11" s="224"/>
      <c r="BH11" s="224"/>
      <c r="BI11" s="224"/>
      <c r="BJ11" s="224"/>
      <c r="BK11" s="224"/>
    </row>
    <row r="12" spans="1:63" x14ac:dyDescent="0.2">
      <c r="A12" s="220">
        <v>10</v>
      </c>
      <c r="B12" s="222" t="str">
        <f>IF(OR($A12&gt;$D$3,'応募依頼 (オンラインのみ)'!$B$11="",'応募依頼 (オンラインのみ)'!$C$14="",'応募依頼 (オンラインのみ)'!$D$14=""),"",IF('応募依頼 (オンラインのみ)'!$B$11="基礎自治体",INDEX(リスト!I:I,MATCH('応募依頼 (オンラインのみ)'!$D$14,リスト!H:H,0)),INDEX(リスト!I:I,MATCH('応募依頼 (オンラインのみ)'!$C$14,リスト!G:G,0))))</f>
        <v/>
      </c>
      <c r="C12" s="223" t="str">
        <f>IF(OR($A12&gt;$D$3,'応募依頼 (オンラインのみ)'!$F$2=""),"",'応募依頼 (オンラインのみ)'!$F$2)</f>
        <v/>
      </c>
      <c r="D12" s="222"/>
      <c r="E12" s="222"/>
      <c r="F12" s="223" t="str">
        <f>IF(OR($A12&gt;$D$3,'応募依頼 (オンラインのみ)'!$B54=""),"",'応募依頼 (オンラインのみ)'!$B54)</f>
        <v/>
      </c>
      <c r="G12" s="224" t="str">
        <f>IF(OR($A12&gt;$D$3,'応募依頼 (オンラインのみ)'!$B$15=""),"",'応募依頼 (オンラインのみ)'!$B$15)</f>
        <v/>
      </c>
      <c r="H12" s="224" t="str">
        <f>IF(OR($A12&gt;$D$3,'応募依頼 (オンラインのみ)'!$C$12=""),"","〒"&amp;'応募依頼 (オンラインのみ)'!$C$12&amp;"　"&amp;'応募依頼 (オンラインのみ)'!$C$14&amp;'応募依頼 (オンラインのみ)'!$D$14&amp;'応募依頼 (オンラインのみ)'!$E$14)</f>
        <v/>
      </c>
      <c r="I12" s="224" t="str">
        <f>IF(OR($A12&gt;$D$3,'応募依頼 (オンラインのみ)'!$B$16=""),"",'応募依頼 (オンラインのみ)'!$B$16)</f>
        <v/>
      </c>
      <c r="J12" s="224" t="str">
        <f>IF(OR($A12&gt;$D$3,'応募依頼 (オンラインのみ)'!$D$17=""),"",'応募依頼 (オンラインのみ)'!$D$17)</f>
        <v/>
      </c>
      <c r="K12" s="224" t="str">
        <f>IF(OR($A12&gt;$D$3,'応募依頼 (オンラインのみ)'!$F$16=""),"",'応募依頼 (オンラインのみ)'!$F$16)</f>
        <v/>
      </c>
      <c r="L12" s="224" t="str">
        <f>IF(OR($A12&gt;$D$3,'応募依頼 (オンラインのみ)'!$F$17=""),"",'応募依頼 (オンラインのみ)'!$F$17)</f>
        <v/>
      </c>
      <c r="M12" s="224" t="str">
        <f>IF(OR($A12&gt;$D$3,'応募依頼 (オンラインのみ)'!$E$66=""),"",'応募依頼 (オンラインのみ)'!$E$66)</f>
        <v/>
      </c>
      <c r="N12" s="224"/>
      <c r="O12" s="222"/>
      <c r="P12" s="225"/>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t="str">
        <f>IF(OR($A12&gt;$D$3,'応募依頼 (オンラインのみ)'!$B$11=""),"",INDEX(リスト!$B$2:$B$6,MATCH('応募依頼 (オンラインのみ)'!$B$11,リスト!$A$2:$A$6,0)))</f>
        <v/>
      </c>
      <c r="AS12" s="222" t="str">
        <f>IF(OR($A12&gt;$D$3,'応募依頼 (オンラインのみ)'!$B$14=""),"",INDEX(リスト!$D$2:$D$12,MATCH('応募依頼 (オンラインのみ)'!$B$14,リスト!$C$2:$C$12,0)))</f>
        <v/>
      </c>
      <c r="AT12" s="225" t="str">
        <f>IF(OR($A12&gt;$D$3,'応募依頼 (オンラインのみ)'!$C$54=""),"",'応募依頼 (オンラインのみ)'!$C$54)</f>
        <v/>
      </c>
      <c r="AU12" s="225"/>
      <c r="AV12" s="224"/>
      <c r="AW12" s="222"/>
      <c r="AX12" s="224"/>
      <c r="AY12" s="222"/>
      <c r="AZ12" s="224"/>
      <c r="BA12" s="222"/>
      <c r="BB12" s="224"/>
      <c r="BC12" s="224"/>
      <c r="BD12" s="224"/>
      <c r="BE12" s="224"/>
      <c r="BF12" s="224"/>
      <c r="BG12" s="224"/>
      <c r="BH12" s="224"/>
      <c r="BI12" s="224"/>
      <c r="BJ12" s="224"/>
      <c r="BK12" s="224"/>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90"/>
  <sheetViews>
    <sheetView zoomScale="85" zoomScaleNormal="85" workbookViewId="0">
      <pane xSplit="6" ySplit="1" topLeftCell="G2" activePane="bottomRight" state="frozen"/>
      <selection activeCell="N8" sqref="N8"/>
      <selection pane="topRight" activeCell="N8" sqref="N8"/>
      <selection pane="bottomLeft" activeCell="N8" sqref="N8"/>
      <selection pane="bottomRight" activeCell="N8" sqref="N8"/>
    </sheetView>
  </sheetViews>
  <sheetFormatPr defaultColWidth="8.90625" defaultRowHeight="13" outlineLevelCol="1" x14ac:dyDescent="0.2"/>
  <cols>
    <col min="1" max="1" width="64.6328125" style="124" customWidth="1" outlineLevel="1"/>
    <col min="2" max="2" width="6" style="124" customWidth="1" outlineLevel="1"/>
    <col min="3" max="3" width="21.453125" style="125" customWidth="1" outlineLevel="1"/>
    <col min="4" max="4" width="6" style="124" customWidth="1" outlineLevel="1"/>
    <col min="5" max="5" width="3.90625" style="124" customWidth="1" outlineLevel="1"/>
    <col min="6" max="7" width="10.08984375" style="126" customWidth="1" outlineLevel="1"/>
    <col min="8" max="8" width="16" style="126" customWidth="1" outlineLevel="1"/>
    <col min="9" max="9" width="8.453125" style="126" customWidth="1" outlineLevel="1"/>
    <col min="10" max="16384" width="8.90625" style="126"/>
  </cols>
  <sheetData>
    <row r="1" spans="1:9" x14ac:dyDescent="0.2">
      <c r="A1" s="127" t="s">
        <v>47</v>
      </c>
      <c r="B1" s="127"/>
      <c r="C1" s="127" t="s">
        <v>1889</v>
      </c>
      <c r="D1" s="127" t="s">
        <v>1180</v>
      </c>
      <c r="E1" s="127"/>
      <c r="F1" s="127" t="s">
        <v>783</v>
      </c>
      <c r="G1" s="139" t="s">
        <v>35</v>
      </c>
      <c r="H1" s="139" t="s">
        <v>52</v>
      </c>
      <c r="I1" s="142" t="s">
        <v>1535</v>
      </c>
    </row>
    <row r="2" spans="1:9" x14ac:dyDescent="0.2">
      <c r="A2" s="129" t="s">
        <v>815</v>
      </c>
      <c r="B2" s="133" t="s">
        <v>1895</v>
      </c>
      <c r="C2" s="129" t="s">
        <v>1364</v>
      </c>
      <c r="D2" s="133" t="s">
        <v>345</v>
      </c>
      <c r="E2" s="133" t="s">
        <v>345</v>
      </c>
      <c r="F2" s="137" t="s">
        <v>61</v>
      </c>
      <c r="G2" s="140" t="s">
        <v>61</v>
      </c>
      <c r="H2" s="137"/>
      <c r="I2" s="143">
        <v>10006</v>
      </c>
    </row>
    <row r="3" spans="1:9" x14ac:dyDescent="0.2">
      <c r="A3" s="338" t="s">
        <v>35</v>
      </c>
      <c r="B3" s="339" t="s">
        <v>783</v>
      </c>
      <c r="C3" s="130" t="s">
        <v>476</v>
      </c>
      <c r="D3" s="128" t="s">
        <v>1886</v>
      </c>
      <c r="G3" s="138"/>
      <c r="H3" s="141" t="s">
        <v>64</v>
      </c>
      <c r="I3" s="138">
        <v>11002</v>
      </c>
    </row>
    <row r="4" spans="1:9" x14ac:dyDescent="0.2">
      <c r="A4" s="338" t="s">
        <v>2942</v>
      </c>
      <c r="B4" s="339" t="s">
        <v>355</v>
      </c>
      <c r="C4" s="130" t="s">
        <v>1890</v>
      </c>
      <c r="D4" s="128" t="s">
        <v>22</v>
      </c>
      <c r="E4" s="128" t="s">
        <v>1886</v>
      </c>
      <c r="F4" s="138" t="s">
        <v>1884</v>
      </c>
      <c r="G4" s="138"/>
      <c r="H4" s="141" t="s">
        <v>4</v>
      </c>
      <c r="I4" s="138">
        <v>12025</v>
      </c>
    </row>
    <row r="5" spans="1:9" x14ac:dyDescent="0.2">
      <c r="A5" s="338" t="s">
        <v>2943</v>
      </c>
      <c r="B5" s="339" t="s">
        <v>2944</v>
      </c>
      <c r="C5" s="130" t="s">
        <v>1891</v>
      </c>
      <c r="D5" s="128" t="s">
        <v>1034</v>
      </c>
      <c r="E5" s="128" t="s">
        <v>1886</v>
      </c>
      <c r="F5" s="138" t="s">
        <v>169</v>
      </c>
      <c r="G5" s="138"/>
      <c r="H5" s="141" t="s">
        <v>66</v>
      </c>
      <c r="I5" s="138">
        <v>12033</v>
      </c>
    </row>
    <row r="6" spans="1:9" x14ac:dyDescent="0.2">
      <c r="A6" s="338" t="s">
        <v>55</v>
      </c>
      <c r="B6" s="339" t="s">
        <v>1353</v>
      </c>
      <c r="C6" s="130" t="s">
        <v>847</v>
      </c>
      <c r="D6" s="128" t="s">
        <v>317</v>
      </c>
      <c r="E6" s="128" t="s">
        <v>1886</v>
      </c>
      <c r="F6" s="138" t="s">
        <v>210</v>
      </c>
      <c r="G6" s="138"/>
      <c r="H6" s="141" t="s">
        <v>79</v>
      </c>
      <c r="I6" s="138">
        <v>12041</v>
      </c>
    </row>
    <row r="7" spans="1:9" x14ac:dyDescent="0.2">
      <c r="A7" s="338" t="s">
        <v>1897</v>
      </c>
      <c r="B7" s="339" t="s">
        <v>1930</v>
      </c>
      <c r="C7" s="130" t="s">
        <v>515</v>
      </c>
      <c r="D7" s="128" t="s">
        <v>990</v>
      </c>
      <c r="E7" s="128" t="s">
        <v>1886</v>
      </c>
      <c r="F7" s="138" t="s">
        <v>205</v>
      </c>
      <c r="G7" s="138"/>
      <c r="H7" s="141" t="s">
        <v>92</v>
      </c>
      <c r="I7" s="138">
        <v>12050</v>
      </c>
    </row>
    <row r="8" spans="1:9" x14ac:dyDescent="0.2">
      <c r="A8" s="128" t="s">
        <v>1906</v>
      </c>
      <c r="C8" s="130" t="s">
        <v>1892</v>
      </c>
      <c r="D8" s="128" t="s">
        <v>1662</v>
      </c>
      <c r="E8" s="128" t="s">
        <v>1886</v>
      </c>
      <c r="F8" s="138" t="s">
        <v>252</v>
      </c>
      <c r="G8" s="138"/>
      <c r="H8" s="141" t="s">
        <v>97</v>
      </c>
      <c r="I8" s="138">
        <v>12068</v>
      </c>
    </row>
    <row r="9" spans="1:9" x14ac:dyDescent="0.2">
      <c r="C9" s="130" t="s">
        <v>1893</v>
      </c>
      <c r="D9" s="128" t="s">
        <v>1887</v>
      </c>
      <c r="E9" s="128" t="s">
        <v>1886</v>
      </c>
      <c r="F9" s="138" t="s">
        <v>308</v>
      </c>
      <c r="G9" s="138"/>
      <c r="H9" s="141" t="s">
        <v>106</v>
      </c>
      <c r="I9" s="138">
        <v>12076</v>
      </c>
    </row>
    <row r="10" spans="1:9" x14ac:dyDescent="0.2">
      <c r="A10" s="130" t="s">
        <v>2162</v>
      </c>
      <c r="B10" s="155" t="s">
        <v>2040</v>
      </c>
      <c r="C10" s="130" t="s">
        <v>1226</v>
      </c>
      <c r="D10" s="128" t="s">
        <v>619</v>
      </c>
      <c r="G10" s="138"/>
      <c r="H10" s="141" t="s">
        <v>107</v>
      </c>
      <c r="I10" s="138">
        <v>12084</v>
      </c>
    </row>
    <row r="11" spans="1:9" x14ac:dyDescent="0.2">
      <c r="A11" s="130" t="s">
        <v>2022</v>
      </c>
      <c r="B11" s="155" t="s">
        <v>2038</v>
      </c>
      <c r="C11" s="130" t="s">
        <v>729</v>
      </c>
      <c r="D11" s="128" t="s">
        <v>1888</v>
      </c>
      <c r="E11" s="128" t="s">
        <v>22</v>
      </c>
      <c r="F11" s="138" t="s">
        <v>339</v>
      </c>
      <c r="G11" s="138"/>
      <c r="H11" s="141" t="s">
        <v>117</v>
      </c>
      <c r="I11" s="138">
        <v>12092</v>
      </c>
    </row>
    <row r="12" spans="1:9" x14ac:dyDescent="0.2">
      <c r="A12" s="130" t="s">
        <v>337</v>
      </c>
      <c r="B12" s="155" t="s">
        <v>2039</v>
      </c>
      <c r="C12" s="130" t="s">
        <v>1894</v>
      </c>
      <c r="D12" s="128" t="s">
        <v>1375</v>
      </c>
      <c r="E12" s="128" t="s">
        <v>22</v>
      </c>
      <c r="F12" s="138" t="s">
        <v>404</v>
      </c>
      <c r="G12" s="138"/>
      <c r="H12" s="141" t="s">
        <v>18</v>
      </c>
      <c r="I12" s="138">
        <v>12106</v>
      </c>
    </row>
    <row r="13" spans="1:9" x14ac:dyDescent="0.2">
      <c r="E13" s="128" t="s">
        <v>22</v>
      </c>
      <c r="F13" s="138" t="s">
        <v>442</v>
      </c>
      <c r="G13" s="138"/>
      <c r="H13" s="141" t="s">
        <v>113</v>
      </c>
      <c r="I13" s="138">
        <v>12114</v>
      </c>
    </row>
    <row r="14" spans="1:9" x14ac:dyDescent="0.2">
      <c r="A14" s="128" t="s">
        <v>51</v>
      </c>
      <c r="E14" s="128" t="s">
        <v>22</v>
      </c>
      <c r="F14" s="138" t="s">
        <v>5</v>
      </c>
      <c r="G14" s="138"/>
      <c r="H14" s="141" t="s">
        <v>127</v>
      </c>
      <c r="I14" s="138">
        <v>12122</v>
      </c>
    </row>
    <row r="15" spans="1:9" x14ac:dyDescent="0.2">
      <c r="A15" s="128" t="s">
        <v>1917</v>
      </c>
      <c r="C15" s="130" t="s">
        <v>19</v>
      </c>
      <c r="E15" s="128" t="s">
        <v>22</v>
      </c>
      <c r="F15" s="138" t="s">
        <v>546</v>
      </c>
      <c r="G15" s="138"/>
      <c r="H15" s="141" t="s">
        <v>121</v>
      </c>
      <c r="I15" s="138">
        <v>12131</v>
      </c>
    </row>
    <row r="16" spans="1:9" x14ac:dyDescent="0.2">
      <c r="E16" s="128" t="s">
        <v>22</v>
      </c>
      <c r="F16" s="138" t="s">
        <v>617</v>
      </c>
      <c r="G16" s="138"/>
      <c r="H16" s="141" t="s">
        <v>80</v>
      </c>
      <c r="I16" s="138">
        <v>12149</v>
      </c>
    </row>
    <row r="17" spans="1:9" x14ac:dyDescent="0.2">
      <c r="A17" s="130" t="s">
        <v>1992</v>
      </c>
      <c r="B17" s="128" t="s">
        <v>2024</v>
      </c>
      <c r="E17" s="128" t="s">
        <v>22</v>
      </c>
      <c r="F17" s="138" t="s">
        <v>734</v>
      </c>
      <c r="G17" s="138"/>
      <c r="H17" s="141" t="s">
        <v>87</v>
      </c>
      <c r="I17" s="138">
        <v>12157</v>
      </c>
    </row>
    <row r="18" spans="1:9" x14ac:dyDescent="0.2">
      <c r="A18" s="130" t="s">
        <v>1991</v>
      </c>
      <c r="B18" s="128" t="s">
        <v>2023</v>
      </c>
      <c r="E18" s="128" t="s">
        <v>22</v>
      </c>
      <c r="F18" s="138" t="s">
        <v>614</v>
      </c>
      <c r="G18" s="138"/>
      <c r="H18" s="141" t="s">
        <v>130</v>
      </c>
      <c r="I18" s="138">
        <v>12165</v>
      </c>
    </row>
    <row r="19" spans="1:9" x14ac:dyDescent="0.2">
      <c r="A19" s="131" t="s">
        <v>1986</v>
      </c>
      <c r="G19" s="138"/>
      <c r="H19" s="141" t="s">
        <v>137</v>
      </c>
      <c r="I19" s="138">
        <v>12173</v>
      </c>
    </row>
    <row r="20" spans="1:9" x14ac:dyDescent="0.2">
      <c r="A20" s="131" t="s">
        <v>2003</v>
      </c>
      <c r="E20" s="128" t="s">
        <v>1034</v>
      </c>
      <c r="F20" s="138" t="s">
        <v>766</v>
      </c>
      <c r="G20" s="138"/>
      <c r="H20" s="141" t="s">
        <v>74</v>
      </c>
      <c r="I20" s="138">
        <v>12181</v>
      </c>
    </row>
    <row r="21" spans="1:9" x14ac:dyDescent="0.2">
      <c r="A21" s="131" t="s">
        <v>19</v>
      </c>
      <c r="E21" s="128" t="s">
        <v>1034</v>
      </c>
      <c r="F21" s="138" t="s">
        <v>451</v>
      </c>
      <c r="G21" s="138"/>
      <c r="H21" s="141" t="s">
        <v>143</v>
      </c>
      <c r="I21" s="138">
        <v>12190</v>
      </c>
    </row>
    <row r="22" spans="1:9" x14ac:dyDescent="0.2">
      <c r="A22" s="131"/>
      <c r="G22" s="138"/>
      <c r="H22" s="141" t="s">
        <v>150</v>
      </c>
      <c r="I22" s="138">
        <v>12203</v>
      </c>
    </row>
    <row r="23" spans="1:9" x14ac:dyDescent="0.2">
      <c r="A23" s="131" t="s">
        <v>1299</v>
      </c>
      <c r="B23" s="128" t="s">
        <v>103</v>
      </c>
      <c r="E23" s="128" t="s">
        <v>317</v>
      </c>
      <c r="F23" s="138" t="s">
        <v>788</v>
      </c>
      <c r="G23" s="138"/>
      <c r="H23" s="141" t="s">
        <v>156</v>
      </c>
      <c r="I23" s="138">
        <v>12211</v>
      </c>
    </row>
    <row r="24" spans="1:9" x14ac:dyDescent="0.2">
      <c r="A24" s="131" t="s">
        <v>1036</v>
      </c>
      <c r="B24" s="128" t="s">
        <v>1920</v>
      </c>
      <c r="E24" s="128" t="s">
        <v>317</v>
      </c>
      <c r="F24" s="138" t="s">
        <v>294</v>
      </c>
      <c r="G24" s="138"/>
      <c r="H24" s="141" t="s">
        <v>50</v>
      </c>
      <c r="I24" s="138">
        <v>12220</v>
      </c>
    </row>
    <row r="25" spans="1:9" x14ac:dyDescent="0.2">
      <c r="A25" s="131" t="s">
        <v>1526</v>
      </c>
      <c r="B25" s="128" t="s">
        <v>1937</v>
      </c>
      <c r="E25" s="128" t="s">
        <v>317</v>
      </c>
      <c r="F25" s="138" t="s">
        <v>814</v>
      </c>
      <c r="G25" s="138"/>
      <c r="H25" s="141" t="s">
        <v>152</v>
      </c>
      <c r="I25" s="138">
        <v>12238</v>
      </c>
    </row>
    <row r="26" spans="1:9" x14ac:dyDescent="0.2">
      <c r="A26" s="131" t="s">
        <v>1832</v>
      </c>
      <c r="B26" s="128" t="s">
        <v>1088</v>
      </c>
      <c r="G26" s="138"/>
      <c r="H26" s="141" t="s">
        <v>142</v>
      </c>
      <c r="I26" s="138">
        <v>12246</v>
      </c>
    </row>
    <row r="27" spans="1:9" x14ac:dyDescent="0.2">
      <c r="A27" s="131" t="s">
        <v>1935</v>
      </c>
      <c r="B27" s="128" t="s">
        <v>775</v>
      </c>
      <c r="E27" s="128" t="s">
        <v>990</v>
      </c>
      <c r="F27" s="138" t="s">
        <v>593</v>
      </c>
      <c r="G27" s="138"/>
      <c r="H27" s="141" t="s">
        <v>26</v>
      </c>
      <c r="I27" s="138">
        <v>12254</v>
      </c>
    </row>
    <row r="28" spans="1:9" x14ac:dyDescent="0.2">
      <c r="A28" s="131" t="s">
        <v>1936</v>
      </c>
      <c r="B28" s="128" t="s">
        <v>1016</v>
      </c>
      <c r="E28" s="128" t="s">
        <v>990</v>
      </c>
      <c r="F28" s="138" t="s">
        <v>874</v>
      </c>
      <c r="G28" s="138"/>
      <c r="H28" s="141" t="s">
        <v>138</v>
      </c>
      <c r="I28" s="138">
        <v>12262</v>
      </c>
    </row>
    <row r="29" spans="1:9" x14ac:dyDescent="0.2">
      <c r="A29" s="131" t="s">
        <v>599</v>
      </c>
      <c r="B29" s="128" t="s">
        <v>1938</v>
      </c>
      <c r="E29" s="128" t="s">
        <v>990</v>
      </c>
      <c r="F29" s="138" t="s">
        <v>215</v>
      </c>
      <c r="G29" s="138"/>
      <c r="H29" s="141" t="s">
        <v>165</v>
      </c>
      <c r="I29" s="138">
        <v>12271</v>
      </c>
    </row>
    <row r="30" spans="1:9" x14ac:dyDescent="0.2">
      <c r="E30" s="128" t="s">
        <v>990</v>
      </c>
      <c r="F30" s="138" t="s">
        <v>927</v>
      </c>
      <c r="G30" s="138"/>
      <c r="H30" s="141" t="s">
        <v>167</v>
      </c>
      <c r="I30" s="138">
        <v>12289</v>
      </c>
    </row>
    <row r="31" spans="1:9" x14ac:dyDescent="0.2">
      <c r="G31" s="138"/>
      <c r="H31" s="141" t="s">
        <v>170</v>
      </c>
      <c r="I31" s="138">
        <v>12297</v>
      </c>
    </row>
    <row r="32" spans="1:9" x14ac:dyDescent="0.2">
      <c r="E32" s="128" t="s">
        <v>871</v>
      </c>
      <c r="F32" s="138" t="s">
        <v>474</v>
      </c>
      <c r="G32" s="138"/>
      <c r="H32" s="141" t="s">
        <v>171</v>
      </c>
      <c r="I32" s="138">
        <v>12301</v>
      </c>
    </row>
    <row r="33" spans="1:9" x14ac:dyDescent="0.2">
      <c r="A33" s="33" t="s">
        <v>1931</v>
      </c>
      <c r="B33" s="134" t="s">
        <v>103</v>
      </c>
      <c r="E33" s="128" t="s">
        <v>871</v>
      </c>
      <c r="F33" s="138" t="s">
        <v>615</v>
      </c>
      <c r="G33" s="138"/>
      <c r="H33" s="141" t="s">
        <v>65</v>
      </c>
      <c r="I33" s="138">
        <v>12319</v>
      </c>
    </row>
    <row r="34" spans="1:9" x14ac:dyDescent="0.2">
      <c r="A34" s="33" t="s">
        <v>1932</v>
      </c>
      <c r="B34" s="134" t="s">
        <v>1920</v>
      </c>
      <c r="E34" s="128" t="s">
        <v>871</v>
      </c>
      <c r="F34" s="138" t="s">
        <v>968</v>
      </c>
      <c r="G34" s="138"/>
      <c r="H34" s="141" t="s">
        <v>175</v>
      </c>
      <c r="I34" s="138">
        <v>12335</v>
      </c>
    </row>
    <row r="35" spans="1:9" x14ac:dyDescent="0.2">
      <c r="A35" s="33" t="s">
        <v>746</v>
      </c>
      <c r="B35" s="134" t="s">
        <v>1937</v>
      </c>
      <c r="E35" s="128" t="s">
        <v>871</v>
      </c>
      <c r="F35" s="138" t="s">
        <v>147</v>
      </c>
      <c r="G35" s="138"/>
      <c r="H35" s="141" t="s">
        <v>180</v>
      </c>
      <c r="I35" s="138">
        <v>12343</v>
      </c>
    </row>
    <row r="36" spans="1:9" x14ac:dyDescent="0.2">
      <c r="A36" s="33" t="s">
        <v>311</v>
      </c>
      <c r="B36" s="134" t="s">
        <v>1088</v>
      </c>
      <c r="E36" s="128" t="s">
        <v>871</v>
      </c>
      <c r="F36" s="138" t="s">
        <v>987</v>
      </c>
      <c r="G36" s="138"/>
      <c r="H36" s="141" t="s">
        <v>83</v>
      </c>
      <c r="I36" s="138">
        <v>12351</v>
      </c>
    </row>
    <row r="37" spans="1:9" x14ac:dyDescent="0.2">
      <c r="A37" s="33" t="s">
        <v>691</v>
      </c>
      <c r="B37" s="134" t="s">
        <v>775</v>
      </c>
      <c r="E37" s="128" t="s">
        <v>871</v>
      </c>
      <c r="F37" s="138" t="s">
        <v>1049</v>
      </c>
      <c r="G37" s="138"/>
      <c r="H37" s="141" t="s">
        <v>161</v>
      </c>
      <c r="I37" s="138">
        <v>12360</v>
      </c>
    </row>
    <row r="38" spans="1:9" x14ac:dyDescent="0.2">
      <c r="A38" s="33" t="s">
        <v>134</v>
      </c>
      <c r="B38" s="134" t="s">
        <v>1016</v>
      </c>
      <c r="G38" s="138"/>
      <c r="H38" s="141" t="s">
        <v>220</v>
      </c>
      <c r="I38" s="138">
        <v>13030</v>
      </c>
    </row>
    <row r="39" spans="1:9" x14ac:dyDescent="0.2">
      <c r="A39" s="33" t="s">
        <v>891</v>
      </c>
      <c r="B39" s="134" t="s">
        <v>1938</v>
      </c>
      <c r="E39" s="128" t="s">
        <v>1887</v>
      </c>
      <c r="F39" s="138" t="s">
        <v>1059</v>
      </c>
      <c r="G39" s="138"/>
      <c r="H39" s="141" t="s">
        <v>1240</v>
      </c>
      <c r="I39" s="138">
        <v>13048</v>
      </c>
    </row>
    <row r="40" spans="1:9" x14ac:dyDescent="0.2">
      <c r="A40" s="33" t="s">
        <v>1922</v>
      </c>
      <c r="B40" s="134" t="s">
        <v>1939</v>
      </c>
      <c r="E40" s="128" t="s">
        <v>1887</v>
      </c>
      <c r="F40" s="138" t="s">
        <v>131</v>
      </c>
      <c r="G40" s="138"/>
      <c r="H40" s="141" t="s">
        <v>558</v>
      </c>
      <c r="I40" s="138">
        <v>13315</v>
      </c>
    </row>
    <row r="41" spans="1:9" x14ac:dyDescent="0.2">
      <c r="E41" s="128" t="s">
        <v>1887</v>
      </c>
      <c r="F41" s="138" t="s">
        <v>579</v>
      </c>
      <c r="G41" s="138"/>
      <c r="H41" s="141" t="s">
        <v>1264</v>
      </c>
      <c r="I41" s="138">
        <v>13323</v>
      </c>
    </row>
    <row r="42" spans="1:9" x14ac:dyDescent="0.2">
      <c r="E42" s="128" t="s">
        <v>1887</v>
      </c>
      <c r="F42" s="138" t="s">
        <v>1097</v>
      </c>
      <c r="G42" s="138"/>
      <c r="H42" s="141" t="s">
        <v>1265</v>
      </c>
      <c r="I42" s="138">
        <v>13331</v>
      </c>
    </row>
    <row r="43" spans="1:9" x14ac:dyDescent="0.2">
      <c r="A43" s="33" t="s">
        <v>1931</v>
      </c>
      <c r="B43" s="134" t="s">
        <v>103</v>
      </c>
      <c r="E43" s="128" t="s">
        <v>1887</v>
      </c>
      <c r="F43" s="138" t="s">
        <v>1112</v>
      </c>
      <c r="G43" s="138"/>
      <c r="H43" s="141" t="s">
        <v>1020</v>
      </c>
      <c r="I43" s="138">
        <v>13340</v>
      </c>
    </row>
    <row r="44" spans="1:9" x14ac:dyDescent="0.2">
      <c r="A44" s="33" t="s">
        <v>1932</v>
      </c>
      <c r="B44" s="134" t="s">
        <v>1920</v>
      </c>
      <c r="G44" s="138"/>
      <c r="H44" s="141" t="s">
        <v>1266</v>
      </c>
      <c r="I44" s="138">
        <v>13374</v>
      </c>
    </row>
    <row r="45" spans="1:9" x14ac:dyDescent="0.2">
      <c r="A45" s="33" t="s">
        <v>1933</v>
      </c>
      <c r="B45" s="134" t="s">
        <v>1937</v>
      </c>
      <c r="E45" s="128" t="s">
        <v>619</v>
      </c>
      <c r="F45" s="138" t="s">
        <v>1130</v>
      </c>
      <c r="G45" s="138"/>
      <c r="H45" s="141" t="s">
        <v>1267</v>
      </c>
      <c r="I45" s="138">
        <v>13439</v>
      </c>
    </row>
    <row r="46" spans="1:9" x14ac:dyDescent="0.2">
      <c r="A46" s="33" t="s">
        <v>1934</v>
      </c>
      <c r="B46" s="134" t="s">
        <v>1088</v>
      </c>
      <c r="E46" s="128" t="s">
        <v>619</v>
      </c>
      <c r="F46" s="138" t="s">
        <v>1140</v>
      </c>
      <c r="G46" s="138"/>
      <c r="H46" s="141" t="s">
        <v>1268</v>
      </c>
      <c r="I46" s="138">
        <v>13455</v>
      </c>
    </row>
    <row r="47" spans="1:9" x14ac:dyDescent="0.2">
      <c r="A47" s="33" t="s">
        <v>881</v>
      </c>
      <c r="B47" s="134" t="s">
        <v>775</v>
      </c>
      <c r="E47" s="128" t="s">
        <v>619</v>
      </c>
      <c r="F47" s="138" t="s">
        <v>743</v>
      </c>
      <c r="G47" s="138"/>
      <c r="H47" s="141" t="s">
        <v>793</v>
      </c>
      <c r="I47" s="138">
        <v>13463</v>
      </c>
    </row>
    <row r="48" spans="1:9" x14ac:dyDescent="0.2">
      <c r="A48" s="33" t="s">
        <v>1862</v>
      </c>
      <c r="B48" s="134" t="s">
        <v>1016</v>
      </c>
      <c r="E48" s="128" t="s">
        <v>619</v>
      </c>
      <c r="F48" s="138" t="s">
        <v>1168</v>
      </c>
      <c r="G48" s="138"/>
      <c r="H48" s="141" t="s">
        <v>1269</v>
      </c>
      <c r="I48" s="138">
        <v>13471</v>
      </c>
    </row>
    <row r="49" spans="1:9" x14ac:dyDescent="0.2">
      <c r="G49" s="138"/>
      <c r="H49" s="141" t="s">
        <v>711</v>
      </c>
      <c r="I49" s="138">
        <v>13617</v>
      </c>
    </row>
    <row r="50" spans="1:9" x14ac:dyDescent="0.2">
      <c r="A50" s="144" t="s">
        <v>2019</v>
      </c>
      <c r="B50" s="134"/>
      <c r="E50" s="128" t="s">
        <v>1888</v>
      </c>
      <c r="F50" s="138" t="s">
        <v>401</v>
      </c>
      <c r="G50" s="138"/>
      <c r="H50" s="141" t="s">
        <v>1272</v>
      </c>
      <c r="I50" s="138">
        <v>13625</v>
      </c>
    </row>
    <row r="51" spans="1:9" x14ac:dyDescent="0.2">
      <c r="A51" s="144" t="s">
        <v>2066</v>
      </c>
      <c r="E51" s="128" t="s">
        <v>1888</v>
      </c>
      <c r="F51" s="138" t="s">
        <v>1192</v>
      </c>
      <c r="G51" s="138"/>
      <c r="H51" s="141" t="s">
        <v>1273</v>
      </c>
      <c r="I51" s="138">
        <v>13633</v>
      </c>
    </row>
    <row r="52" spans="1:9" x14ac:dyDescent="0.2">
      <c r="A52" s="144" t="s">
        <v>2067</v>
      </c>
      <c r="E52" s="128" t="s">
        <v>1888</v>
      </c>
      <c r="F52" s="138" t="s">
        <v>970</v>
      </c>
      <c r="G52" s="138"/>
      <c r="H52" s="141" t="s">
        <v>1275</v>
      </c>
      <c r="I52" s="138">
        <v>13641</v>
      </c>
    </row>
    <row r="53" spans="1:9" x14ac:dyDescent="0.2">
      <c r="A53" s="144" t="s">
        <v>2018</v>
      </c>
      <c r="E53" s="128" t="s">
        <v>1888</v>
      </c>
      <c r="F53" s="138" t="s">
        <v>753</v>
      </c>
      <c r="G53" s="138"/>
      <c r="H53" s="141" t="s">
        <v>604</v>
      </c>
      <c r="I53" s="138">
        <v>13676</v>
      </c>
    </row>
    <row r="54" spans="1:9" x14ac:dyDescent="0.2">
      <c r="A54" s="144" t="s">
        <v>2068</v>
      </c>
      <c r="E54" s="128" t="s">
        <v>1888</v>
      </c>
      <c r="F54" s="138" t="s">
        <v>1224</v>
      </c>
      <c r="G54" s="138"/>
      <c r="H54" s="141" t="s">
        <v>1277</v>
      </c>
      <c r="I54" s="138">
        <v>13706</v>
      </c>
    </row>
    <row r="55" spans="1:9" x14ac:dyDescent="0.2">
      <c r="A55" s="144" t="s">
        <v>2020</v>
      </c>
      <c r="E55" s="128" t="s">
        <v>1888</v>
      </c>
      <c r="F55" s="138" t="s">
        <v>888</v>
      </c>
      <c r="G55" s="138"/>
      <c r="H55" s="141" t="s">
        <v>608</v>
      </c>
      <c r="I55" s="138">
        <v>13714</v>
      </c>
    </row>
    <row r="56" spans="1:9" ht="13.15" customHeight="1" x14ac:dyDescent="0.2">
      <c r="E56" s="128" t="s">
        <v>1888</v>
      </c>
      <c r="F56" s="138" t="s">
        <v>1245</v>
      </c>
      <c r="G56" s="138"/>
      <c r="H56" s="141" t="s">
        <v>573</v>
      </c>
      <c r="I56" s="138">
        <v>13919</v>
      </c>
    </row>
    <row r="57" spans="1:9" ht="13.15" customHeight="1" x14ac:dyDescent="0.2">
      <c r="A57" s="130" t="s">
        <v>1996</v>
      </c>
      <c r="B57" s="128" t="s">
        <v>124</v>
      </c>
      <c r="G57" s="138"/>
      <c r="H57" s="141" t="s">
        <v>1115</v>
      </c>
      <c r="I57" s="138">
        <v>13927</v>
      </c>
    </row>
    <row r="58" spans="1:9" ht="13.15" customHeight="1" x14ac:dyDescent="0.2">
      <c r="A58" s="130" t="s">
        <v>1997</v>
      </c>
      <c r="B58" s="128" t="s">
        <v>1060</v>
      </c>
      <c r="E58" s="128" t="s">
        <v>1375</v>
      </c>
      <c r="F58" s="138" t="s">
        <v>1259</v>
      </c>
      <c r="G58" s="138"/>
      <c r="H58" s="141" t="s">
        <v>1278</v>
      </c>
      <c r="I58" s="138">
        <v>13935</v>
      </c>
    </row>
    <row r="59" spans="1:9" ht="13.15" customHeight="1" x14ac:dyDescent="0.2">
      <c r="A59" s="130" t="s">
        <v>1998</v>
      </c>
      <c r="B59" s="128" t="s">
        <v>1749</v>
      </c>
      <c r="G59" s="138"/>
      <c r="H59" s="141" t="s">
        <v>320</v>
      </c>
      <c r="I59" s="138">
        <v>13943</v>
      </c>
    </row>
    <row r="60" spans="1:9" ht="13.15" customHeight="1" x14ac:dyDescent="0.2">
      <c r="A60" s="130" t="s">
        <v>1999</v>
      </c>
      <c r="B60" s="128" t="s">
        <v>1947</v>
      </c>
      <c r="G60" s="138"/>
      <c r="H60" s="141" t="s">
        <v>1279</v>
      </c>
      <c r="I60" s="138">
        <v>13951</v>
      </c>
    </row>
    <row r="61" spans="1:9" x14ac:dyDescent="0.2">
      <c r="A61" s="130" t="s">
        <v>2000</v>
      </c>
      <c r="B61" s="128" t="s">
        <v>612</v>
      </c>
      <c r="G61" s="138"/>
      <c r="H61" s="141" t="s">
        <v>1069</v>
      </c>
      <c r="I61" s="138">
        <v>13960</v>
      </c>
    </row>
    <row r="62" spans="1:9" x14ac:dyDescent="0.2">
      <c r="A62" s="130"/>
      <c r="G62" s="138"/>
      <c r="H62" s="141" t="s">
        <v>1056</v>
      </c>
      <c r="I62" s="138">
        <v>13978</v>
      </c>
    </row>
    <row r="63" spans="1:9" x14ac:dyDescent="0.2">
      <c r="A63" s="131" t="s">
        <v>1985</v>
      </c>
      <c r="B63" s="128" t="s">
        <v>103</v>
      </c>
      <c r="G63" s="138"/>
      <c r="H63" s="141" t="s">
        <v>1281</v>
      </c>
      <c r="I63" s="138">
        <v>13986</v>
      </c>
    </row>
    <row r="64" spans="1:9" x14ac:dyDescent="0.2">
      <c r="A64" s="131" t="s">
        <v>1099</v>
      </c>
      <c r="B64" s="128" t="s">
        <v>1920</v>
      </c>
      <c r="G64" s="138"/>
      <c r="H64" s="141" t="s">
        <v>585</v>
      </c>
      <c r="I64" s="138">
        <v>13994</v>
      </c>
    </row>
    <row r="65" spans="1:9" x14ac:dyDescent="0.2">
      <c r="A65" s="131" t="s">
        <v>1948</v>
      </c>
      <c r="B65" s="128" t="s">
        <v>1937</v>
      </c>
      <c r="G65" s="138"/>
      <c r="H65" s="141" t="s">
        <v>240</v>
      </c>
      <c r="I65" s="138">
        <v>14001</v>
      </c>
    </row>
    <row r="66" spans="1:9" x14ac:dyDescent="0.2">
      <c r="A66" s="131" t="s">
        <v>839</v>
      </c>
      <c r="B66" s="128" t="s">
        <v>1088</v>
      </c>
      <c r="G66" s="138"/>
      <c r="H66" s="141" t="s">
        <v>1282</v>
      </c>
      <c r="I66" s="138">
        <v>14010</v>
      </c>
    </row>
    <row r="67" spans="1:9" x14ac:dyDescent="0.2">
      <c r="A67" s="131" t="s">
        <v>1378</v>
      </c>
      <c r="B67" s="128" t="s">
        <v>775</v>
      </c>
      <c r="G67" s="138"/>
      <c r="H67" s="141" t="s">
        <v>1210</v>
      </c>
      <c r="I67" s="138">
        <v>14028</v>
      </c>
    </row>
    <row r="68" spans="1:9" x14ac:dyDescent="0.2">
      <c r="A68" s="131"/>
      <c r="G68" s="138"/>
      <c r="H68" s="141" t="s">
        <v>1284</v>
      </c>
      <c r="I68" s="138">
        <v>14036</v>
      </c>
    </row>
    <row r="69" spans="1:9" x14ac:dyDescent="0.2">
      <c r="A69" s="131" t="s">
        <v>763</v>
      </c>
      <c r="B69" s="128" t="s">
        <v>103</v>
      </c>
      <c r="G69" s="138"/>
      <c r="H69" s="141" t="s">
        <v>1286</v>
      </c>
      <c r="I69" s="138">
        <v>14044</v>
      </c>
    </row>
    <row r="70" spans="1:9" x14ac:dyDescent="0.2">
      <c r="A70" s="131" t="s">
        <v>1949</v>
      </c>
      <c r="B70" s="128" t="s">
        <v>1920</v>
      </c>
      <c r="G70" s="138"/>
      <c r="H70" s="141" t="s">
        <v>159</v>
      </c>
      <c r="I70" s="138">
        <v>14052</v>
      </c>
    </row>
    <row r="71" spans="1:9" x14ac:dyDescent="0.2">
      <c r="A71" s="131" t="s">
        <v>532</v>
      </c>
      <c r="B71" s="128" t="s">
        <v>1937</v>
      </c>
      <c r="G71" s="138"/>
      <c r="H71" s="141" t="s">
        <v>702</v>
      </c>
      <c r="I71" s="138">
        <v>14061</v>
      </c>
    </row>
    <row r="72" spans="1:9" x14ac:dyDescent="0.2">
      <c r="A72" s="131" t="s">
        <v>71</v>
      </c>
      <c r="B72" s="128" t="s">
        <v>1088</v>
      </c>
      <c r="G72" s="138"/>
      <c r="H72" s="141" t="s">
        <v>1058</v>
      </c>
      <c r="I72" s="138">
        <v>14079</v>
      </c>
    </row>
    <row r="73" spans="1:9" x14ac:dyDescent="0.2">
      <c r="A73" s="131" t="s">
        <v>1378</v>
      </c>
      <c r="B73" s="128" t="s">
        <v>775</v>
      </c>
      <c r="G73" s="138"/>
      <c r="H73" s="141" t="s">
        <v>1287</v>
      </c>
      <c r="I73" s="138">
        <v>14087</v>
      </c>
    </row>
    <row r="74" spans="1:9" x14ac:dyDescent="0.2">
      <c r="A74" s="131"/>
      <c r="G74" s="138"/>
      <c r="H74" s="141" t="s">
        <v>327</v>
      </c>
      <c r="I74" s="138">
        <v>14095</v>
      </c>
    </row>
    <row r="75" spans="1:9" x14ac:dyDescent="0.2">
      <c r="A75" s="131" t="s">
        <v>168</v>
      </c>
      <c r="B75" s="128" t="s">
        <v>103</v>
      </c>
      <c r="G75" s="138"/>
      <c r="H75" s="141" t="s">
        <v>1288</v>
      </c>
      <c r="I75" s="138">
        <v>14231</v>
      </c>
    </row>
    <row r="76" spans="1:9" x14ac:dyDescent="0.2">
      <c r="A76" s="131" t="s">
        <v>1950</v>
      </c>
      <c r="B76" s="128" t="s">
        <v>1920</v>
      </c>
      <c r="G76" s="138"/>
      <c r="H76" s="141" t="s">
        <v>1292</v>
      </c>
      <c r="I76" s="138">
        <v>14249</v>
      </c>
    </row>
    <row r="77" spans="1:9" x14ac:dyDescent="0.2">
      <c r="A77" s="131" t="s">
        <v>1696</v>
      </c>
      <c r="B77" s="128" t="s">
        <v>1937</v>
      </c>
      <c r="G77" s="138"/>
      <c r="H77" s="141" t="s">
        <v>1295</v>
      </c>
      <c r="I77" s="138">
        <v>14257</v>
      </c>
    </row>
    <row r="78" spans="1:9" x14ac:dyDescent="0.2">
      <c r="A78" s="131" t="s">
        <v>1951</v>
      </c>
      <c r="B78" s="128" t="s">
        <v>1088</v>
      </c>
      <c r="G78" s="138"/>
      <c r="H78" s="141" t="s">
        <v>1296</v>
      </c>
      <c r="I78" s="138">
        <v>14273</v>
      </c>
    </row>
    <row r="79" spans="1:9" x14ac:dyDescent="0.2">
      <c r="A79" s="131" t="s">
        <v>1952</v>
      </c>
      <c r="B79" s="128" t="s">
        <v>775</v>
      </c>
      <c r="G79" s="138"/>
      <c r="H79" s="141" t="s">
        <v>1048</v>
      </c>
      <c r="I79" s="138">
        <v>14281</v>
      </c>
    </row>
    <row r="80" spans="1:9" x14ac:dyDescent="0.2">
      <c r="A80" s="131" t="s">
        <v>1954</v>
      </c>
      <c r="B80" s="128" t="s">
        <v>1016</v>
      </c>
      <c r="G80" s="138"/>
      <c r="H80" s="141" t="s">
        <v>1298</v>
      </c>
      <c r="I80" s="138">
        <v>14290</v>
      </c>
    </row>
    <row r="81" spans="1:9" x14ac:dyDescent="0.2">
      <c r="A81" s="131" t="s">
        <v>1955</v>
      </c>
      <c r="B81" s="128" t="s">
        <v>1938</v>
      </c>
      <c r="G81" s="138"/>
      <c r="H81" s="141" t="s">
        <v>749</v>
      </c>
      <c r="I81" s="138">
        <v>14303</v>
      </c>
    </row>
    <row r="82" spans="1:9" x14ac:dyDescent="0.2">
      <c r="A82" s="131"/>
      <c r="G82" s="138"/>
      <c r="H82" s="141"/>
      <c r="I82" s="138"/>
    </row>
    <row r="83" spans="1:9" x14ac:dyDescent="0.2">
      <c r="A83" s="131" t="s">
        <v>1956</v>
      </c>
      <c r="B83" s="128" t="s">
        <v>103</v>
      </c>
      <c r="G83" s="138"/>
      <c r="H83" s="141" t="s">
        <v>149</v>
      </c>
      <c r="I83" s="138">
        <v>14311</v>
      </c>
    </row>
    <row r="84" spans="1:9" x14ac:dyDescent="0.2">
      <c r="A84" s="131" t="s">
        <v>0</v>
      </c>
      <c r="B84" s="128" t="s">
        <v>1920</v>
      </c>
      <c r="G84" s="138"/>
      <c r="H84" s="141" t="s">
        <v>1301</v>
      </c>
      <c r="I84" s="138">
        <v>14320</v>
      </c>
    </row>
    <row r="85" spans="1:9" x14ac:dyDescent="0.2">
      <c r="A85" s="131" t="s">
        <v>828</v>
      </c>
      <c r="B85" s="128" t="s">
        <v>1937</v>
      </c>
      <c r="G85" s="138"/>
      <c r="H85" s="141" t="s">
        <v>1302</v>
      </c>
      <c r="I85" s="138">
        <v>14338</v>
      </c>
    </row>
    <row r="86" spans="1:9" x14ac:dyDescent="0.2">
      <c r="A86" s="130" t="s">
        <v>1957</v>
      </c>
      <c r="B86" s="128" t="s">
        <v>1088</v>
      </c>
      <c r="G86" s="138"/>
      <c r="H86" s="141" t="s">
        <v>1303</v>
      </c>
      <c r="I86" s="138">
        <v>14346</v>
      </c>
    </row>
    <row r="87" spans="1:9" x14ac:dyDescent="0.2">
      <c r="A87" s="130"/>
      <c r="G87" s="138"/>
      <c r="H87" s="141" t="s">
        <v>534</v>
      </c>
      <c r="I87" s="138">
        <v>14362</v>
      </c>
    </row>
    <row r="88" spans="1:9" x14ac:dyDescent="0.2">
      <c r="A88" s="130" t="s">
        <v>961</v>
      </c>
      <c r="B88" s="128" t="s">
        <v>103</v>
      </c>
      <c r="G88" s="138"/>
      <c r="H88" s="141" t="s">
        <v>804</v>
      </c>
      <c r="I88" s="138">
        <v>14371</v>
      </c>
    </row>
    <row r="89" spans="1:9" x14ac:dyDescent="0.2">
      <c r="A89" s="132" t="s">
        <v>1640</v>
      </c>
      <c r="B89" s="128" t="s">
        <v>1920</v>
      </c>
      <c r="G89" s="138"/>
      <c r="H89" s="141" t="s">
        <v>1306</v>
      </c>
      <c r="I89" s="138">
        <v>14389</v>
      </c>
    </row>
    <row r="90" spans="1:9" x14ac:dyDescent="0.2">
      <c r="A90" s="130" t="s">
        <v>1335</v>
      </c>
      <c r="B90" s="128" t="s">
        <v>1937</v>
      </c>
      <c r="G90" s="138"/>
      <c r="H90" s="141" t="s">
        <v>283</v>
      </c>
      <c r="I90" s="138">
        <v>14524</v>
      </c>
    </row>
    <row r="91" spans="1:9" x14ac:dyDescent="0.2">
      <c r="A91" s="130" t="s">
        <v>1850</v>
      </c>
      <c r="B91" s="128" t="s">
        <v>1088</v>
      </c>
      <c r="G91" s="138"/>
      <c r="H91" s="141" t="s">
        <v>1309</v>
      </c>
      <c r="I91" s="138">
        <v>14532</v>
      </c>
    </row>
    <row r="92" spans="1:9" x14ac:dyDescent="0.2">
      <c r="A92" s="130" t="s">
        <v>1958</v>
      </c>
      <c r="B92" s="128" t="s">
        <v>775</v>
      </c>
      <c r="G92" s="138"/>
      <c r="H92" s="141" t="s">
        <v>1311</v>
      </c>
      <c r="I92" s="138">
        <v>14541</v>
      </c>
    </row>
    <row r="93" spans="1:9" x14ac:dyDescent="0.2">
      <c r="A93" s="130"/>
      <c r="G93" s="138"/>
      <c r="H93" s="141" t="s">
        <v>185</v>
      </c>
      <c r="I93" s="138">
        <v>14559</v>
      </c>
    </row>
    <row r="94" spans="1:9" x14ac:dyDescent="0.2">
      <c r="A94" s="130"/>
      <c r="G94" s="138"/>
      <c r="H94" s="141" t="s">
        <v>1312</v>
      </c>
      <c r="I94" s="138">
        <v>14567</v>
      </c>
    </row>
    <row r="95" spans="1:9" x14ac:dyDescent="0.2">
      <c r="A95" s="130" t="s">
        <v>1968</v>
      </c>
      <c r="G95" s="138"/>
      <c r="H95" s="141" t="s">
        <v>1313</v>
      </c>
      <c r="I95" s="138">
        <v>14575</v>
      </c>
    </row>
    <row r="96" spans="1:9" x14ac:dyDescent="0.2">
      <c r="A96" s="130" t="s">
        <v>899</v>
      </c>
      <c r="G96" s="138"/>
      <c r="H96" s="141" t="s">
        <v>632</v>
      </c>
      <c r="I96" s="138">
        <v>14583</v>
      </c>
    </row>
    <row r="97" spans="1:9" x14ac:dyDescent="0.2">
      <c r="A97" s="130" t="s">
        <v>798</v>
      </c>
      <c r="G97" s="138"/>
      <c r="H97" s="141" t="s">
        <v>1315</v>
      </c>
      <c r="I97" s="138">
        <v>14591</v>
      </c>
    </row>
    <row r="98" spans="1:9" x14ac:dyDescent="0.2">
      <c r="A98" s="130" t="s">
        <v>1065</v>
      </c>
      <c r="G98" s="138"/>
      <c r="H98" s="141" t="s">
        <v>445</v>
      </c>
      <c r="I98" s="138">
        <v>14605</v>
      </c>
    </row>
    <row r="99" spans="1:9" x14ac:dyDescent="0.2">
      <c r="A99" s="130" t="s">
        <v>19</v>
      </c>
      <c r="G99" s="138"/>
      <c r="H99" s="141" t="s">
        <v>1317</v>
      </c>
      <c r="I99" s="138">
        <v>14613</v>
      </c>
    </row>
    <row r="100" spans="1:9" x14ac:dyDescent="0.2">
      <c r="A100" s="130"/>
      <c r="G100" s="138"/>
      <c r="H100" s="141" t="s">
        <v>693</v>
      </c>
      <c r="I100" s="138">
        <v>14621</v>
      </c>
    </row>
    <row r="101" spans="1:9" x14ac:dyDescent="0.2">
      <c r="G101" s="138"/>
      <c r="H101" s="141" t="s">
        <v>1318</v>
      </c>
      <c r="I101" s="138">
        <v>14630</v>
      </c>
    </row>
    <row r="102" spans="1:9" x14ac:dyDescent="0.2">
      <c r="A102" s="130" t="s">
        <v>493</v>
      </c>
      <c r="G102" s="138"/>
      <c r="H102" s="141" t="s">
        <v>1106</v>
      </c>
      <c r="I102" s="138">
        <v>14648</v>
      </c>
    </row>
    <row r="103" spans="1:9" x14ac:dyDescent="0.2">
      <c r="A103" s="130" t="s">
        <v>1972</v>
      </c>
      <c r="G103" s="138"/>
      <c r="H103" s="141" t="s">
        <v>522</v>
      </c>
      <c r="I103" s="138">
        <v>14656</v>
      </c>
    </row>
    <row r="104" spans="1:9" x14ac:dyDescent="0.2">
      <c r="G104" s="138"/>
      <c r="H104" s="141" t="s">
        <v>1149</v>
      </c>
      <c r="I104" s="138">
        <v>14681</v>
      </c>
    </row>
    <row r="105" spans="1:9" x14ac:dyDescent="0.2">
      <c r="G105" s="138"/>
      <c r="H105" s="141" t="s">
        <v>648</v>
      </c>
      <c r="I105" s="138">
        <v>14699</v>
      </c>
    </row>
    <row r="106" spans="1:9" x14ac:dyDescent="0.2">
      <c r="A106" s="130" t="s">
        <v>1974</v>
      </c>
      <c r="G106" s="138"/>
      <c r="H106" s="141" t="s">
        <v>1319</v>
      </c>
      <c r="I106" s="138">
        <v>14702</v>
      </c>
    </row>
    <row r="107" spans="1:9" x14ac:dyDescent="0.2">
      <c r="A107" s="130" t="s">
        <v>584</v>
      </c>
      <c r="G107" s="138"/>
      <c r="H107" s="141" t="s">
        <v>247</v>
      </c>
      <c r="I107" s="138">
        <v>14711</v>
      </c>
    </row>
    <row r="108" spans="1:9" x14ac:dyDescent="0.2">
      <c r="A108" s="130" t="s">
        <v>1973</v>
      </c>
      <c r="G108" s="138"/>
      <c r="H108" s="141" t="s">
        <v>934</v>
      </c>
      <c r="I108" s="138">
        <v>14729</v>
      </c>
    </row>
    <row r="109" spans="1:9" x14ac:dyDescent="0.2">
      <c r="A109" s="130" t="s">
        <v>1308</v>
      </c>
      <c r="B109" s="135"/>
      <c r="G109" s="138"/>
      <c r="H109" s="141" t="s">
        <v>1320</v>
      </c>
      <c r="I109" s="138">
        <v>14818</v>
      </c>
    </row>
    <row r="110" spans="1:9" x14ac:dyDescent="0.2">
      <c r="A110" s="130"/>
      <c r="B110" s="136"/>
      <c r="G110" s="138"/>
      <c r="H110" s="141" t="s">
        <v>1165</v>
      </c>
      <c r="I110" s="138">
        <v>14826</v>
      </c>
    </row>
    <row r="111" spans="1:9" x14ac:dyDescent="0.2">
      <c r="A111" s="130" t="s">
        <v>1976</v>
      </c>
      <c r="G111" s="138"/>
      <c r="H111" s="141" t="s">
        <v>11</v>
      </c>
      <c r="I111" s="138">
        <v>14834</v>
      </c>
    </row>
    <row r="112" spans="1:9" x14ac:dyDescent="0.2">
      <c r="A112" s="130" t="s">
        <v>1746</v>
      </c>
      <c r="G112" s="138"/>
      <c r="H112" s="141" t="s">
        <v>594</v>
      </c>
      <c r="I112" s="138">
        <v>14842</v>
      </c>
    </row>
    <row r="113" spans="1:9" x14ac:dyDescent="0.2">
      <c r="A113" s="130" t="s">
        <v>1975</v>
      </c>
      <c r="G113" s="138"/>
      <c r="H113" s="141" t="s">
        <v>582</v>
      </c>
      <c r="I113" s="138">
        <v>14851</v>
      </c>
    </row>
    <row r="114" spans="1:9" x14ac:dyDescent="0.2">
      <c r="A114" s="130" t="s">
        <v>1305</v>
      </c>
      <c r="G114" s="138"/>
      <c r="H114" s="141" t="s">
        <v>714</v>
      </c>
      <c r="I114" s="138">
        <v>14869</v>
      </c>
    </row>
    <row r="115" spans="1:9" x14ac:dyDescent="0.2">
      <c r="A115" s="130"/>
      <c r="G115" s="138"/>
      <c r="H115" s="141" t="s">
        <v>382</v>
      </c>
      <c r="I115" s="138">
        <v>14877</v>
      </c>
    </row>
    <row r="116" spans="1:9" x14ac:dyDescent="0.2">
      <c r="A116" s="130"/>
      <c r="G116" s="138"/>
      <c r="H116" s="141" t="s">
        <v>721</v>
      </c>
      <c r="I116" s="138">
        <v>15113</v>
      </c>
    </row>
    <row r="117" spans="1:9" x14ac:dyDescent="0.2">
      <c r="A117" s="130" t="s">
        <v>1978</v>
      </c>
      <c r="G117" s="138"/>
      <c r="H117" s="141" t="s">
        <v>1322</v>
      </c>
      <c r="I117" s="138">
        <v>15121</v>
      </c>
    </row>
    <row r="118" spans="1:9" x14ac:dyDescent="0.2">
      <c r="A118" s="130" t="s">
        <v>1979</v>
      </c>
      <c r="G118" s="138"/>
      <c r="H118" s="141" t="s">
        <v>836</v>
      </c>
      <c r="I118" s="138">
        <v>15130</v>
      </c>
    </row>
    <row r="119" spans="1:9" x14ac:dyDescent="0.2">
      <c r="A119" s="130" t="s">
        <v>692</v>
      </c>
      <c r="G119" s="138"/>
      <c r="H119" s="141" t="s">
        <v>331</v>
      </c>
      <c r="I119" s="138">
        <v>15148</v>
      </c>
    </row>
    <row r="120" spans="1:9" x14ac:dyDescent="0.2">
      <c r="A120" s="130" t="s">
        <v>1980</v>
      </c>
      <c r="G120" s="138"/>
      <c r="H120" s="141" t="s">
        <v>1324</v>
      </c>
      <c r="I120" s="138">
        <v>15164</v>
      </c>
    </row>
    <row r="121" spans="1:9" x14ac:dyDescent="0.2">
      <c r="A121" s="130" t="s">
        <v>1905</v>
      </c>
      <c r="G121" s="138"/>
      <c r="H121" s="141" t="s">
        <v>1326</v>
      </c>
      <c r="I121" s="138">
        <v>15172</v>
      </c>
    </row>
    <row r="122" spans="1:9" x14ac:dyDescent="0.2">
      <c r="A122" s="130" t="s">
        <v>19</v>
      </c>
      <c r="G122" s="138"/>
      <c r="H122" s="141" t="s">
        <v>1102</v>
      </c>
      <c r="I122" s="138">
        <v>15181</v>
      </c>
    </row>
    <row r="123" spans="1:9" x14ac:dyDescent="0.2">
      <c r="A123" s="130"/>
      <c r="G123" s="138"/>
      <c r="H123" s="141" t="s">
        <v>299</v>
      </c>
      <c r="I123" s="138">
        <v>15199</v>
      </c>
    </row>
    <row r="124" spans="1:9" x14ac:dyDescent="0.2">
      <c r="A124" s="130"/>
      <c r="G124" s="138"/>
      <c r="H124" s="141" t="s">
        <v>1144</v>
      </c>
      <c r="I124" s="138">
        <v>15202</v>
      </c>
    </row>
    <row r="125" spans="1:9" x14ac:dyDescent="0.2">
      <c r="A125" s="10" t="s">
        <v>1965</v>
      </c>
      <c r="G125" s="138"/>
      <c r="H125" s="141" t="s">
        <v>786</v>
      </c>
      <c r="I125" s="138">
        <v>15431</v>
      </c>
    </row>
    <row r="126" spans="1:9" x14ac:dyDescent="0.2">
      <c r="A126" s="10" t="s">
        <v>1902</v>
      </c>
      <c r="B126" s="128" t="s">
        <v>1906</v>
      </c>
      <c r="G126" s="138"/>
      <c r="H126" s="141" t="s">
        <v>1328</v>
      </c>
      <c r="I126" s="138">
        <v>15440</v>
      </c>
    </row>
    <row r="127" spans="1:9" x14ac:dyDescent="0.2">
      <c r="A127" s="10" t="s">
        <v>1481</v>
      </c>
      <c r="B127" s="128" t="s">
        <v>1906</v>
      </c>
      <c r="G127" s="138"/>
      <c r="H127" s="141" t="s">
        <v>1329</v>
      </c>
      <c r="I127" s="138">
        <v>15458</v>
      </c>
    </row>
    <row r="128" spans="1:9" x14ac:dyDescent="0.2">
      <c r="A128" s="145" t="s">
        <v>2064</v>
      </c>
      <c r="G128" s="138"/>
      <c r="H128" s="141" t="s">
        <v>1152</v>
      </c>
      <c r="I128" s="138">
        <v>15466</v>
      </c>
    </row>
    <row r="129" spans="1:9" x14ac:dyDescent="0.2">
      <c r="A129" s="145" t="s">
        <v>2128</v>
      </c>
      <c r="G129" s="138"/>
      <c r="H129" s="141" t="s">
        <v>1123</v>
      </c>
      <c r="I129" s="138">
        <v>15474</v>
      </c>
    </row>
    <row r="130" spans="1:9" x14ac:dyDescent="0.2">
      <c r="A130" s="145" t="s">
        <v>2211</v>
      </c>
      <c r="G130" s="138"/>
      <c r="H130" s="141" t="s">
        <v>1274</v>
      </c>
      <c r="I130" s="138">
        <v>15491</v>
      </c>
    </row>
    <row r="131" spans="1:9" x14ac:dyDescent="0.2">
      <c r="A131" s="145" t="s">
        <v>2209</v>
      </c>
      <c r="G131" s="138"/>
      <c r="H131" s="141" t="s">
        <v>334</v>
      </c>
      <c r="I131" s="138">
        <v>15504</v>
      </c>
    </row>
    <row r="132" spans="1:9" x14ac:dyDescent="0.2">
      <c r="A132" s="145" t="s">
        <v>2212</v>
      </c>
      <c r="G132" s="138"/>
      <c r="H132" s="141" t="s">
        <v>1330</v>
      </c>
      <c r="I132" s="138">
        <v>15521</v>
      </c>
    </row>
    <row r="133" spans="1:9" x14ac:dyDescent="0.2">
      <c r="A133" s="145" t="s">
        <v>2210</v>
      </c>
      <c r="G133" s="138"/>
      <c r="H133" s="141" t="s">
        <v>1331</v>
      </c>
      <c r="I133" s="138">
        <v>15555</v>
      </c>
    </row>
    <row r="134" spans="1:9" x14ac:dyDescent="0.2">
      <c r="A134" s="145" t="s">
        <v>2065</v>
      </c>
      <c r="G134" s="138"/>
      <c r="H134" s="141" t="s">
        <v>1332</v>
      </c>
      <c r="I134" s="138">
        <v>15598</v>
      </c>
    </row>
    <row r="135" spans="1:9" x14ac:dyDescent="0.2">
      <c r="A135" s="145" t="s">
        <v>2129</v>
      </c>
      <c r="G135" s="138"/>
      <c r="H135" s="141" t="s">
        <v>1333</v>
      </c>
      <c r="I135" s="138">
        <v>15601</v>
      </c>
    </row>
    <row r="136" spans="1:9" x14ac:dyDescent="0.2">
      <c r="A136" s="145" t="s">
        <v>1988</v>
      </c>
      <c r="G136" s="138"/>
      <c r="H136" s="141" t="s">
        <v>933</v>
      </c>
      <c r="I136" s="138">
        <v>15610</v>
      </c>
    </row>
    <row r="137" spans="1:9" x14ac:dyDescent="0.2">
      <c r="A137" s="145" t="s">
        <v>1989</v>
      </c>
      <c r="G137" s="138"/>
      <c r="H137" s="141" t="s">
        <v>1249</v>
      </c>
      <c r="I137" s="138">
        <v>15628</v>
      </c>
    </row>
    <row r="138" spans="1:9" x14ac:dyDescent="0.2">
      <c r="A138" s="145" t="s">
        <v>1990</v>
      </c>
      <c r="G138" s="138"/>
      <c r="H138" s="141" t="s">
        <v>1321</v>
      </c>
      <c r="I138" s="138">
        <v>15636</v>
      </c>
    </row>
    <row r="139" spans="1:9" x14ac:dyDescent="0.2">
      <c r="A139" s="125"/>
      <c r="G139" s="138"/>
      <c r="H139" s="141" t="s">
        <v>1338</v>
      </c>
      <c r="I139" s="138">
        <v>15644</v>
      </c>
    </row>
    <row r="140" spans="1:9" x14ac:dyDescent="0.2">
      <c r="A140" s="125"/>
      <c r="G140" s="138"/>
      <c r="H140" s="141" t="s">
        <v>1093</v>
      </c>
      <c r="I140" s="138">
        <v>15717</v>
      </c>
    </row>
    <row r="141" spans="1:9" x14ac:dyDescent="0.2">
      <c r="A141" s="125" t="s">
        <v>2148</v>
      </c>
      <c r="G141" s="138"/>
      <c r="H141" s="141" t="s">
        <v>485</v>
      </c>
      <c r="I141" s="138">
        <v>15750</v>
      </c>
    </row>
    <row r="142" spans="1:9" x14ac:dyDescent="0.2">
      <c r="A142" s="125" t="s">
        <v>2149</v>
      </c>
      <c r="G142" s="138"/>
      <c r="H142" s="141" t="s">
        <v>1340</v>
      </c>
      <c r="I142" s="138">
        <v>15784</v>
      </c>
    </row>
    <row r="143" spans="1:9" x14ac:dyDescent="0.2">
      <c r="G143" s="138"/>
      <c r="H143" s="141" t="s">
        <v>1343</v>
      </c>
      <c r="I143" s="138">
        <v>15814</v>
      </c>
    </row>
    <row r="144" spans="1:9" x14ac:dyDescent="0.2">
      <c r="G144" s="138"/>
      <c r="H144" s="141" t="s">
        <v>1247</v>
      </c>
      <c r="I144" s="138">
        <v>15849</v>
      </c>
    </row>
    <row r="145" spans="1:9" x14ac:dyDescent="0.2">
      <c r="G145" s="138"/>
      <c r="H145" s="141" t="s">
        <v>904</v>
      </c>
      <c r="I145" s="138">
        <v>15857</v>
      </c>
    </row>
    <row r="146" spans="1:9" x14ac:dyDescent="0.2">
      <c r="G146" s="138"/>
      <c r="H146" s="141" t="s">
        <v>1345</v>
      </c>
      <c r="I146" s="138">
        <v>15865</v>
      </c>
    </row>
    <row r="147" spans="1:9" x14ac:dyDescent="0.2">
      <c r="A147" s="155" t="s">
        <v>2199</v>
      </c>
      <c r="G147" s="138"/>
      <c r="H147" s="141" t="s">
        <v>1347</v>
      </c>
      <c r="I147" s="138">
        <v>16012</v>
      </c>
    </row>
    <row r="148" spans="1:9" x14ac:dyDescent="0.2">
      <c r="A148" s="155" t="s">
        <v>2200</v>
      </c>
      <c r="G148" s="138"/>
      <c r="H148" s="141" t="s">
        <v>562</v>
      </c>
      <c r="I148" s="138">
        <v>16021</v>
      </c>
    </row>
    <row r="149" spans="1:9" x14ac:dyDescent="0.2">
      <c r="A149" s="155" t="s">
        <v>2201</v>
      </c>
      <c r="G149" s="138"/>
      <c r="H149" s="141" t="s">
        <v>1348</v>
      </c>
      <c r="I149" s="138">
        <v>16047</v>
      </c>
    </row>
    <row r="150" spans="1:9" x14ac:dyDescent="0.2">
      <c r="A150" s="155" t="s">
        <v>2202</v>
      </c>
      <c r="G150" s="138"/>
      <c r="H150" s="141" t="s">
        <v>909</v>
      </c>
      <c r="I150" s="138">
        <v>16071</v>
      </c>
    </row>
    <row r="151" spans="1:9" x14ac:dyDescent="0.2">
      <c r="A151" s="155" t="s">
        <v>2203</v>
      </c>
      <c r="G151" s="138"/>
      <c r="H151" s="141" t="s">
        <v>539</v>
      </c>
      <c r="I151" s="138">
        <v>16080</v>
      </c>
    </row>
    <row r="152" spans="1:9" x14ac:dyDescent="0.2">
      <c r="A152" s="155" t="s">
        <v>2204</v>
      </c>
      <c r="G152" s="138"/>
      <c r="H152" s="141" t="s">
        <v>376</v>
      </c>
      <c r="I152" s="138">
        <v>16098</v>
      </c>
    </row>
    <row r="153" spans="1:9" x14ac:dyDescent="0.2">
      <c r="A153" s="155" t="s">
        <v>2205</v>
      </c>
      <c r="G153" s="138"/>
      <c r="H153" s="141" t="s">
        <v>960</v>
      </c>
      <c r="I153" s="138">
        <v>16101</v>
      </c>
    </row>
    <row r="154" spans="1:9" x14ac:dyDescent="0.2">
      <c r="A154" s="155" t="s">
        <v>2206</v>
      </c>
      <c r="G154" s="138"/>
      <c r="H154" s="141" t="s">
        <v>1349</v>
      </c>
      <c r="I154" s="138">
        <v>16314</v>
      </c>
    </row>
    <row r="155" spans="1:9" x14ac:dyDescent="0.2">
      <c r="A155" s="155" t="s">
        <v>2207</v>
      </c>
      <c r="G155" s="138"/>
      <c r="H155" s="141" t="s">
        <v>233</v>
      </c>
      <c r="I155" s="138">
        <v>16322</v>
      </c>
    </row>
    <row r="156" spans="1:9" x14ac:dyDescent="0.2">
      <c r="A156" s="155" t="s">
        <v>2208</v>
      </c>
      <c r="G156" s="138"/>
      <c r="H156" s="141" t="s">
        <v>1350</v>
      </c>
      <c r="I156" s="138">
        <v>16331</v>
      </c>
    </row>
    <row r="157" spans="1:9" x14ac:dyDescent="0.2">
      <c r="A157" s="155"/>
      <c r="G157" s="138"/>
      <c r="H157" s="141" t="s">
        <v>1352</v>
      </c>
      <c r="I157" s="138">
        <v>16349</v>
      </c>
    </row>
    <row r="158" spans="1:9" x14ac:dyDescent="0.2">
      <c r="A158" s="155"/>
      <c r="G158" s="138"/>
      <c r="H158" s="141" t="s">
        <v>419</v>
      </c>
      <c r="I158" s="138">
        <v>16357</v>
      </c>
    </row>
    <row r="159" spans="1:9" x14ac:dyDescent="0.2">
      <c r="A159" s="155"/>
      <c r="G159" s="138"/>
      <c r="H159" s="141" t="s">
        <v>1354</v>
      </c>
      <c r="I159" s="138">
        <v>16365</v>
      </c>
    </row>
    <row r="160" spans="1:9" x14ac:dyDescent="0.2">
      <c r="G160" s="138"/>
      <c r="H160" s="141" t="s">
        <v>411</v>
      </c>
      <c r="I160" s="138">
        <v>16373</v>
      </c>
    </row>
    <row r="161" spans="7:9" x14ac:dyDescent="0.2">
      <c r="G161" s="138"/>
      <c r="H161" s="141" t="s">
        <v>56</v>
      </c>
      <c r="I161" s="138">
        <v>16381</v>
      </c>
    </row>
    <row r="162" spans="7:9" x14ac:dyDescent="0.2">
      <c r="G162" s="138"/>
      <c r="H162" s="141" t="s">
        <v>1356</v>
      </c>
      <c r="I162" s="138">
        <v>16390</v>
      </c>
    </row>
    <row r="163" spans="7:9" x14ac:dyDescent="0.2">
      <c r="G163" s="138"/>
      <c r="H163" s="141" t="s">
        <v>620</v>
      </c>
      <c r="I163" s="138">
        <v>16411</v>
      </c>
    </row>
    <row r="164" spans="7:9" x14ac:dyDescent="0.2">
      <c r="G164" s="138"/>
      <c r="H164" s="141" t="s">
        <v>1357</v>
      </c>
      <c r="I164" s="138">
        <v>16420</v>
      </c>
    </row>
    <row r="165" spans="7:9" x14ac:dyDescent="0.2">
      <c r="G165" s="138"/>
      <c r="H165" s="141" t="s">
        <v>1360</v>
      </c>
      <c r="I165" s="138">
        <v>16438</v>
      </c>
    </row>
    <row r="166" spans="7:9" x14ac:dyDescent="0.2">
      <c r="G166" s="138"/>
      <c r="H166" s="141" t="s">
        <v>1361</v>
      </c>
      <c r="I166" s="138">
        <v>16446</v>
      </c>
    </row>
    <row r="167" spans="7:9" x14ac:dyDescent="0.2">
      <c r="G167" s="138"/>
      <c r="H167" s="141" t="s">
        <v>126</v>
      </c>
      <c r="I167" s="138">
        <v>16454</v>
      </c>
    </row>
    <row r="168" spans="7:9" x14ac:dyDescent="0.2">
      <c r="G168" s="138"/>
      <c r="H168" s="141" t="s">
        <v>1362</v>
      </c>
      <c r="I168" s="138">
        <v>16462</v>
      </c>
    </row>
    <row r="169" spans="7:9" x14ac:dyDescent="0.2">
      <c r="G169" s="138"/>
      <c r="H169" s="141" t="s">
        <v>1341</v>
      </c>
      <c r="I169" s="138">
        <v>16471</v>
      </c>
    </row>
    <row r="170" spans="7:9" x14ac:dyDescent="0.2">
      <c r="G170" s="138"/>
      <c r="H170" s="141" t="s">
        <v>1289</v>
      </c>
      <c r="I170" s="138">
        <v>16489</v>
      </c>
    </row>
    <row r="171" spans="7:9" x14ac:dyDescent="0.2">
      <c r="G171" s="138"/>
      <c r="H171" s="141" t="s">
        <v>1363</v>
      </c>
      <c r="I171" s="138">
        <v>16497</v>
      </c>
    </row>
    <row r="172" spans="7:9" x14ac:dyDescent="0.2">
      <c r="G172" s="138"/>
      <c r="H172" s="141" t="s">
        <v>1198</v>
      </c>
      <c r="I172" s="138">
        <v>16616</v>
      </c>
    </row>
    <row r="173" spans="7:9" x14ac:dyDescent="0.2">
      <c r="G173" s="138"/>
      <c r="H173" s="141" t="s">
        <v>1366</v>
      </c>
      <c r="I173" s="138">
        <v>16624</v>
      </c>
    </row>
    <row r="174" spans="7:9" x14ac:dyDescent="0.2">
      <c r="G174" s="138"/>
      <c r="H174" s="141" t="s">
        <v>1368</v>
      </c>
      <c r="I174" s="138">
        <v>16632</v>
      </c>
    </row>
    <row r="175" spans="7:9" x14ac:dyDescent="0.2">
      <c r="G175" s="138"/>
      <c r="H175" s="141" t="s">
        <v>781</v>
      </c>
      <c r="I175" s="138">
        <v>16641</v>
      </c>
    </row>
    <row r="176" spans="7:9" x14ac:dyDescent="0.2">
      <c r="G176" s="138"/>
      <c r="H176" s="141" t="s">
        <v>1369</v>
      </c>
      <c r="I176" s="138">
        <v>16659</v>
      </c>
    </row>
    <row r="177" spans="7:9" x14ac:dyDescent="0.2">
      <c r="G177" s="138"/>
      <c r="H177" s="141" t="s">
        <v>1370</v>
      </c>
      <c r="I177" s="138">
        <v>16675</v>
      </c>
    </row>
    <row r="178" spans="7:9" x14ac:dyDescent="0.2">
      <c r="G178" s="138"/>
      <c r="H178" s="141" t="s">
        <v>1030</v>
      </c>
      <c r="I178" s="138">
        <v>16683</v>
      </c>
    </row>
    <row r="179" spans="7:9" x14ac:dyDescent="0.2">
      <c r="G179" s="138"/>
      <c r="H179" s="141" t="s">
        <v>821</v>
      </c>
      <c r="I179" s="138">
        <v>16918</v>
      </c>
    </row>
    <row r="180" spans="7:9" x14ac:dyDescent="0.2">
      <c r="G180" s="138"/>
      <c r="H180" s="141" t="s">
        <v>1372</v>
      </c>
      <c r="I180" s="138">
        <v>16926</v>
      </c>
    </row>
    <row r="181" spans="7:9" x14ac:dyDescent="0.2">
      <c r="G181" s="138"/>
      <c r="H181" s="141" t="s">
        <v>1373</v>
      </c>
      <c r="I181" s="138">
        <v>16934</v>
      </c>
    </row>
    <row r="182" spans="7:9" x14ac:dyDescent="0.2">
      <c r="G182" s="138"/>
      <c r="H182" s="141" t="s">
        <v>1376</v>
      </c>
      <c r="I182" s="138">
        <v>16942</v>
      </c>
    </row>
    <row r="183" spans="7:9" x14ac:dyDescent="0.2">
      <c r="G183" s="140" t="s">
        <v>1884</v>
      </c>
      <c r="H183" s="137"/>
      <c r="I183" s="143">
        <v>20001</v>
      </c>
    </row>
    <row r="184" spans="7:9" x14ac:dyDescent="0.2">
      <c r="G184" s="138"/>
      <c r="H184" s="141" t="s">
        <v>135</v>
      </c>
      <c r="I184" s="138">
        <v>22012</v>
      </c>
    </row>
    <row r="185" spans="7:9" x14ac:dyDescent="0.2">
      <c r="G185" s="138"/>
      <c r="H185" s="141" t="s">
        <v>151</v>
      </c>
      <c r="I185" s="138">
        <v>22021</v>
      </c>
    </row>
    <row r="186" spans="7:9" x14ac:dyDescent="0.2">
      <c r="G186" s="138"/>
      <c r="H186" s="141" t="s">
        <v>132</v>
      </c>
      <c r="I186" s="138">
        <v>22039</v>
      </c>
    </row>
    <row r="187" spans="7:9" x14ac:dyDescent="0.2">
      <c r="G187" s="138"/>
      <c r="H187" s="141" t="s">
        <v>184</v>
      </c>
      <c r="I187" s="138">
        <v>22047</v>
      </c>
    </row>
    <row r="188" spans="7:9" x14ac:dyDescent="0.2">
      <c r="G188" s="138"/>
      <c r="H188" s="141" t="s">
        <v>76</v>
      </c>
      <c r="I188" s="138">
        <v>22055</v>
      </c>
    </row>
    <row r="189" spans="7:9" x14ac:dyDescent="0.2">
      <c r="G189" s="138"/>
      <c r="H189" s="141" t="s">
        <v>48</v>
      </c>
      <c r="I189" s="138">
        <v>22063</v>
      </c>
    </row>
    <row r="190" spans="7:9" x14ac:dyDescent="0.2">
      <c r="G190" s="138"/>
      <c r="H190" s="141" t="s">
        <v>177</v>
      </c>
      <c r="I190" s="138">
        <v>22071</v>
      </c>
    </row>
    <row r="191" spans="7:9" x14ac:dyDescent="0.2">
      <c r="G191" s="138"/>
      <c r="H191" s="141" t="s">
        <v>148</v>
      </c>
      <c r="I191" s="138">
        <v>22080</v>
      </c>
    </row>
    <row r="192" spans="7:9" x14ac:dyDescent="0.2">
      <c r="G192" s="138"/>
      <c r="H192" s="141" t="s">
        <v>16</v>
      </c>
      <c r="I192" s="138">
        <v>22098</v>
      </c>
    </row>
    <row r="193" spans="7:9" x14ac:dyDescent="0.2">
      <c r="G193" s="138"/>
      <c r="H193" s="141" t="s">
        <v>115</v>
      </c>
      <c r="I193" s="138">
        <v>22101</v>
      </c>
    </row>
    <row r="194" spans="7:9" x14ac:dyDescent="0.2">
      <c r="G194" s="138"/>
      <c r="H194" s="141" t="s">
        <v>908</v>
      </c>
      <c r="I194" s="138">
        <v>23019</v>
      </c>
    </row>
    <row r="195" spans="7:9" x14ac:dyDescent="0.2">
      <c r="G195" s="138"/>
      <c r="H195" s="141" t="s">
        <v>1377</v>
      </c>
      <c r="I195" s="138">
        <v>23035</v>
      </c>
    </row>
    <row r="196" spans="7:9" x14ac:dyDescent="0.2">
      <c r="G196" s="138"/>
      <c r="H196" s="141" t="s">
        <v>1379</v>
      </c>
      <c r="I196" s="138">
        <v>23043</v>
      </c>
    </row>
    <row r="197" spans="7:9" x14ac:dyDescent="0.2">
      <c r="G197" s="138"/>
      <c r="H197" s="141" t="s">
        <v>1203</v>
      </c>
      <c r="I197" s="138">
        <v>23078</v>
      </c>
    </row>
    <row r="198" spans="7:9" x14ac:dyDescent="0.2">
      <c r="G198" s="138"/>
      <c r="H198" s="141" t="s">
        <v>1380</v>
      </c>
      <c r="I198" s="138">
        <v>23213</v>
      </c>
    </row>
    <row r="199" spans="7:9" x14ac:dyDescent="0.2">
      <c r="G199" s="138"/>
      <c r="H199" s="141" t="s">
        <v>555</v>
      </c>
      <c r="I199" s="138">
        <v>23230</v>
      </c>
    </row>
    <row r="200" spans="7:9" x14ac:dyDescent="0.2">
      <c r="G200" s="138"/>
      <c r="H200" s="141" t="s">
        <v>1382</v>
      </c>
      <c r="I200" s="138">
        <v>23434</v>
      </c>
    </row>
    <row r="201" spans="7:9" x14ac:dyDescent="0.2">
      <c r="G201" s="138"/>
      <c r="H201" s="141" t="s">
        <v>378</v>
      </c>
      <c r="I201" s="138">
        <v>23612</v>
      </c>
    </row>
    <row r="202" spans="7:9" x14ac:dyDescent="0.2">
      <c r="G202" s="138"/>
      <c r="H202" s="141" t="s">
        <v>853</v>
      </c>
      <c r="I202" s="138">
        <v>23621</v>
      </c>
    </row>
    <row r="203" spans="7:9" x14ac:dyDescent="0.2">
      <c r="G203" s="138"/>
      <c r="H203" s="141" t="s">
        <v>1101</v>
      </c>
      <c r="I203" s="138">
        <v>23671</v>
      </c>
    </row>
    <row r="204" spans="7:9" x14ac:dyDescent="0.2">
      <c r="G204" s="138"/>
      <c r="H204" s="141" t="s">
        <v>1358</v>
      </c>
      <c r="I204" s="138">
        <v>23817</v>
      </c>
    </row>
    <row r="205" spans="7:9" x14ac:dyDescent="0.2">
      <c r="G205" s="138"/>
      <c r="H205" s="141" t="s">
        <v>1383</v>
      </c>
      <c r="I205" s="138">
        <v>23841</v>
      </c>
    </row>
    <row r="206" spans="7:9" x14ac:dyDescent="0.2">
      <c r="G206" s="138"/>
      <c r="H206" s="141" t="s">
        <v>1384</v>
      </c>
      <c r="I206" s="138">
        <v>23876</v>
      </c>
    </row>
    <row r="207" spans="7:9" x14ac:dyDescent="0.2">
      <c r="G207" s="138"/>
      <c r="H207" s="141" t="s">
        <v>199</v>
      </c>
      <c r="I207" s="138">
        <v>24015</v>
      </c>
    </row>
    <row r="208" spans="7:9" x14ac:dyDescent="0.2">
      <c r="G208" s="138"/>
      <c r="H208" s="141" t="s">
        <v>1385</v>
      </c>
      <c r="I208" s="138">
        <v>24023</v>
      </c>
    </row>
    <row r="209" spans="7:9" x14ac:dyDescent="0.2">
      <c r="G209" s="138"/>
      <c r="H209" s="141" t="s">
        <v>1387</v>
      </c>
      <c r="I209" s="138">
        <v>24058</v>
      </c>
    </row>
    <row r="210" spans="7:9" x14ac:dyDescent="0.2">
      <c r="G210" s="138"/>
      <c r="H210" s="141" t="s">
        <v>1388</v>
      </c>
      <c r="I210" s="138">
        <v>24066</v>
      </c>
    </row>
    <row r="211" spans="7:9" x14ac:dyDescent="0.2">
      <c r="G211" s="138"/>
      <c r="H211" s="141" t="s">
        <v>1389</v>
      </c>
      <c r="I211" s="138">
        <v>24082</v>
      </c>
    </row>
    <row r="212" spans="7:9" x14ac:dyDescent="0.2">
      <c r="G212" s="138"/>
      <c r="H212" s="141" t="s">
        <v>257</v>
      </c>
      <c r="I212" s="138">
        <v>24112</v>
      </c>
    </row>
    <row r="213" spans="7:9" x14ac:dyDescent="0.2">
      <c r="G213" s="138"/>
      <c r="H213" s="141" t="s">
        <v>1390</v>
      </c>
      <c r="I213" s="138">
        <v>24121</v>
      </c>
    </row>
    <row r="214" spans="7:9" x14ac:dyDescent="0.2">
      <c r="G214" s="138"/>
      <c r="H214" s="141" t="s">
        <v>1200</v>
      </c>
      <c r="I214" s="138">
        <v>24236</v>
      </c>
    </row>
    <row r="215" spans="7:9" x14ac:dyDescent="0.2">
      <c r="G215" s="138"/>
      <c r="H215" s="141" t="s">
        <v>1391</v>
      </c>
      <c r="I215" s="138">
        <v>24244</v>
      </c>
    </row>
    <row r="216" spans="7:9" x14ac:dyDescent="0.2">
      <c r="G216" s="138"/>
      <c r="H216" s="141" t="s">
        <v>12</v>
      </c>
      <c r="I216" s="138">
        <v>24252</v>
      </c>
    </row>
    <row r="217" spans="7:9" x14ac:dyDescent="0.2">
      <c r="G217" s="138"/>
      <c r="H217" s="141" t="s">
        <v>647</v>
      </c>
      <c r="I217" s="138">
        <v>24261</v>
      </c>
    </row>
    <row r="218" spans="7:9" x14ac:dyDescent="0.2">
      <c r="G218" s="138"/>
      <c r="H218" s="141" t="s">
        <v>1393</v>
      </c>
      <c r="I218" s="138">
        <v>24414</v>
      </c>
    </row>
    <row r="219" spans="7:9" x14ac:dyDescent="0.2">
      <c r="G219" s="138"/>
      <c r="H219" s="141" t="s">
        <v>1396</v>
      </c>
      <c r="I219" s="138">
        <v>24422</v>
      </c>
    </row>
    <row r="220" spans="7:9" x14ac:dyDescent="0.2">
      <c r="G220" s="138"/>
      <c r="H220" s="141" t="s">
        <v>1397</v>
      </c>
      <c r="I220" s="138">
        <v>24431</v>
      </c>
    </row>
    <row r="221" spans="7:9" x14ac:dyDescent="0.2">
      <c r="G221" s="138"/>
      <c r="H221" s="141" t="s">
        <v>1051</v>
      </c>
      <c r="I221" s="138">
        <v>24457</v>
      </c>
    </row>
    <row r="222" spans="7:9" x14ac:dyDescent="0.2">
      <c r="G222" s="138"/>
      <c r="H222" s="141" t="s">
        <v>186</v>
      </c>
      <c r="I222" s="138">
        <v>24465</v>
      </c>
    </row>
    <row r="223" spans="7:9" x14ac:dyDescent="0.2">
      <c r="G223" s="138"/>
      <c r="H223" s="141" t="s">
        <v>160</v>
      </c>
      <c r="I223" s="138">
        <v>24503</v>
      </c>
    </row>
    <row r="224" spans="7:9" x14ac:dyDescent="0.2">
      <c r="G224" s="140" t="s">
        <v>169</v>
      </c>
      <c r="H224" s="137"/>
      <c r="I224" s="143">
        <v>30007</v>
      </c>
    </row>
    <row r="225" spans="7:9" x14ac:dyDescent="0.2">
      <c r="G225" s="138"/>
      <c r="H225" s="141" t="s">
        <v>58</v>
      </c>
      <c r="I225" s="138">
        <v>32018</v>
      </c>
    </row>
    <row r="226" spans="7:9" x14ac:dyDescent="0.2">
      <c r="G226" s="138"/>
      <c r="H226" s="141" t="s">
        <v>85</v>
      </c>
      <c r="I226" s="138">
        <v>32026</v>
      </c>
    </row>
    <row r="227" spans="7:9" x14ac:dyDescent="0.2">
      <c r="G227" s="138"/>
      <c r="H227" s="141" t="s">
        <v>189</v>
      </c>
      <c r="I227" s="138">
        <v>32034</v>
      </c>
    </row>
    <row r="228" spans="7:9" x14ac:dyDescent="0.2">
      <c r="G228" s="138"/>
      <c r="H228" s="141" t="s">
        <v>36</v>
      </c>
      <c r="I228" s="138">
        <v>32051</v>
      </c>
    </row>
    <row r="229" spans="7:9" x14ac:dyDescent="0.2">
      <c r="G229" s="138"/>
      <c r="H229" s="141" t="s">
        <v>24</v>
      </c>
      <c r="I229" s="138">
        <v>32069</v>
      </c>
    </row>
    <row r="230" spans="7:9" x14ac:dyDescent="0.2">
      <c r="G230" s="138"/>
      <c r="H230" s="141" t="s">
        <v>112</v>
      </c>
      <c r="I230" s="138">
        <v>32077</v>
      </c>
    </row>
    <row r="231" spans="7:9" x14ac:dyDescent="0.2">
      <c r="G231" s="138"/>
      <c r="H231" s="141" t="s">
        <v>102</v>
      </c>
      <c r="I231" s="138">
        <v>32085</v>
      </c>
    </row>
    <row r="232" spans="7:9" x14ac:dyDescent="0.2">
      <c r="G232" s="138"/>
      <c r="H232" s="141" t="s">
        <v>191</v>
      </c>
      <c r="I232" s="138">
        <v>32093</v>
      </c>
    </row>
    <row r="233" spans="7:9" x14ac:dyDescent="0.2">
      <c r="G233" s="138"/>
      <c r="H233" s="141" t="s">
        <v>196</v>
      </c>
      <c r="I233" s="138">
        <v>32107</v>
      </c>
    </row>
    <row r="234" spans="7:9" x14ac:dyDescent="0.2">
      <c r="G234" s="138"/>
      <c r="H234" s="141" t="s">
        <v>201</v>
      </c>
      <c r="I234" s="138">
        <v>32115</v>
      </c>
    </row>
    <row r="235" spans="7:9" x14ac:dyDescent="0.2">
      <c r="G235" s="138"/>
      <c r="H235" s="141" t="s">
        <v>202</v>
      </c>
      <c r="I235" s="138">
        <v>32131</v>
      </c>
    </row>
    <row r="236" spans="7:9" x14ac:dyDescent="0.2">
      <c r="G236" s="138"/>
      <c r="H236" s="141" t="s">
        <v>206</v>
      </c>
      <c r="I236" s="138">
        <v>32140</v>
      </c>
    </row>
    <row r="237" spans="7:9" x14ac:dyDescent="0.2">
      <c r="G237" s="138"/>
      <c r="H237" s="141" t="s">
        <v>208</v>
      </c>
      <c r="I237" s="138">
        <v>32158</v>
      </c>
    </row>
    <row r="238" spans="7:9" x14ac:dyDescent="0.2">
      <c r="G238" s="138"/>
      <c r="H238" s="141" t="s">
        <v>1398</v>
      </c>
      <c r="I238" s="138">
        <v>32166</v>
      </c>
    </row>
    <row r="239" spans="7:9" x14ac:dyDescent="0.2">
      <c r="G239" s="138"/>
      <c r="H239" s="141" t="s">
        <v>1400</v>
      </c>
      <c r="I239" s="138">
        <v>33014</v>
      </c>
    </row>
    <row r="240" spans="7:9" x14ac:dyDescent="0.2">
      <c r="G240" s="138"/>
      <c r="H240" s="141" t="s">
        <v>1401</v>
      </c>
      <c r="I240" s="138">
        <v>33022</v>
      </c>
    </row>
    <row r="241" spans="7:9" x14ac:dyDescent="0.2">
      <c r="G241" s="138"/>
      <c r="H241" s="141" t="s">
        <v>1402</v>
      </c>
      <c r="I241" s="138">
        <v>33031</v>
      </c>
    </row>
    <row r="242" spans="7:9" x14ac:dyDescent="0.2">
      <c r="G242" s="138"/>
      <c r="H242" s="141" t="s">
        <v>1404</v>
      </c>
      <c r="I242" s="138">
        <v>33219</v>
      </c>
    </row>
    <row r="243" spans="7:9" x14ac:dyDescent="0.2">
      <c r="G243" s="138"/>
      <c r="H243" s="141" t="s">
        <v>1405</v>
      </c>
      <c r="I243" s="138">
        <v>33227</v>
      </c>
    </row>
    <row r="244" spans="7:9" x14ac:dyDescent="0.2">
      <c r="G244" s="138"/>
      <c r="H244" s="141" t="s">
        <v>1407</v>
      </c>
      <c r="I244" s="138">
        <v>33669</v>
      </c>
    </row>
    <row r="245" spans="7:9" x14ac:dyDescent="0.2">
      <c r="G245" s="138"/>
      <c r="H245" s="141" t="s">
        <v>1408</v>
      </c>
      <c r="I245" s="138">
        <v>33812</v>
      </c>
    </row>
    <row r="246" spans="7:9" x14ac:dyDescent="0.2">
      <c r="G246" s="138"/>
      <c r="H246" s="141" t="s">
        <v>1409</v>
      </c>
      <c r="I246" s="138">
        <v>34029</v>
      </c>
    </row>
    <row r="247" spans="7:9" x14ac:dyDescent="0.2">
      <c r="G247" s="138"/>
      <c r="H247" s="141" t="s">
        <v>1410</v>
      </c>
      <c r="I247" s="138">
        <v>34410</v>
      </c>
    </row>
    <row r="248" spans="7:9" x14ac:dyDescent="0.2">
      <c r="G248" s="138"/>
      <c r="H248" s="141" t="s">
        <v>1411</v>
      </c>
      <c r="I248" s="138">
        <v>34614</v>
      </c>
    </row>
    <row r="249" spans="7:9" x14ac:dyDescent="0.2">
      <c r="G249" s="138"/>
      <c r="H249" s="141" t="s">
        <v>1412</v>
      </c>
      <c r="I249" s="138">
        <v>34827</v>
      </c>
    </row>
    <row r="250" spans="7:9" x14ac:dyDescent="0.2">
      <c r="G250" s="138"/>
      <c r="H250" s="141" t="s">
        <v>1413</v>
      </c>
      <c r="I250" s="138">
        <v>34835</v>
      </c>
    </row>
    <row r="251" spans="7:9" x14ac:dyDescent="0.2">
      <c r="G251" s="138"/>
      <c r="H251" s="141" t="s">
        <v>1414</v>
      </c>
      <c r="I251" s="138">
        <v>34843</v>
      </c>
    </row>
    <row r="252" spans="7:9" x14ac:dyDescent="0.2">
      <c r="G252" s="138"/>
      <c r="H252" s="141" t="s">
        <v>192</v>
      </c>
      <c r="I252" s="138">
        <v>34851</v>
      </c>
    </row>
    <row r="253" spans="7:9" x14ac:dyDescent="0.2">
      <c r="G253" s="138"/>
      <c r="H253" s="141" t="s">
        <v>402</v>
      </c>
      <c r="I253" s="138">
        <v>35017</v>
      </c>
    </row>
    <row r="254" spans="7:9" x14ac:dyDescent="0.2">
      <c r="G254" s="138"/>
      <c r="H254" s="141" t="s">
        <v>1415</v>
      </c>
      <c r="I254" s="138">
        <v>35033</v>
      </c>
    </row>
    <row r="255" spans="7:9" x14ac:dyDescent="0.2">
      <c r="G255" s="138"/>
      <c r="H255" s="141" t="s">
        <v>1416</v>
      </c>
      <c r="I255" s="138">
        <v>35068</v>
      </c>
    </row>
    <row r="256" spans="7:9" x14ac:dyDescent="0.2">
      <c r="G256" s="138"/>
      <c r="H256" s="141" t="s">
        <v>916</v>
      </c>
      <c r="I256" s="138">
        <v>35076</v>
      </c>
    </row>
    <row r="257" spans="7:9" x14ac:dyDescent="0.2">
      <c r="G257" s="138"/>
      <c r="H257" s="141" t="s">
        <v>553</v>
      </c>
      <c r="I257" s="138">
        <v>35246</v>
      </c>
    </row>
    <row r="258" spans="7:9" x14ac:dyDescent="0.2">
      <c r="G258" s="140" t="s">
        <v>210</v>
      </c>
      <c r="H258" s="137"/>
      <c r="I258" s="143">
        <v>40002</v>
      </c>
    </row>
    <row r="259" spans="7:9" x14ac:dyDescent="0.2">
      <c r="G259" s="138"/>
      <c r="H259" s="141" t="s">
        <v>214</v>
      </c>
      <c r="I259" s="138">
        <v>41009</v>
      </c>
    </row>
    <row r="260" spans="7:9" x14ac:dyDescent="0.2">
      <c r="G260" s="138"/>
      <c r="H260" s="141" t="s">
        <v>216</v>
      </c>
      <c r="I260" s="138">
        <v>42021</v>
      </c>
    </row>
    <row r="261" spans="7:9" x14ac:dyDescent="0.2">
      <c r="G261" s="138"/>
      <c r="H261" s="141" t="s">
        <v>218</v>
      </c>
      <c r="I261" s="138">
        <v>42030</v>
      </c>
    </row>
    <row r="262" spans="7:9" x14ac:dyDescent="0.2">
      <c r="G262" s="138"/>
      <c r="H262" s="141" t="s">
        <v>133</v>
      </c>
      <c r="I262" s="138">
        <v>42056</v>
      </c>
    </row>
    <row r="263" spans="7:9" x14ac:dyDescent="0.2">
      <c r="G263" s="138"/>
      <c r="H263" s="141" t="s">
        <v>219</v>
      </c>
      <c r="I263" s="138">
        <v>42064</v>
      </c>
    </row>
    <row r="264" spans="7:9" x14ac:dyDescent="0.2">
      <c r="G264" s="138"/>
      <c r="H264" s="141" t="s">
        <v>221</v>
      </c>
      <c r="I264" s="138">
        <v>42072</v>
      </c>
    </row>
    <row r="265" spans="7:9" x14ac:dyDescent="0.2">
      <c r="G265" s="138"/>
      <c r="H265" s="141" t="s">
        <v>225</v>
      </c>
      <c r="I265" s="138">
        <v>42081</v>
      </c>
    </row>
    <row r="266" spans="7:9" x14ac:dyDescent="0.2">
      <c r="G266" s="138"/>
      <c r="H266" s="141" t="s">
        <v>230</v>
      </c>
      <c r="I266" s="138">
        <v>42099</v>
      </c>
    </row>
    <row r="267" spans="7:9" x14ac:dyDescent="0.2">
      <c r="G267" s="138"/>
      <c r="H267" s="141" t="s">
        <v>234</v>
      </c>
      <c r="I267" s="138">
        <v>42111</v>
      </c>
    </row>
    <row r="268" spans="7:9" x14ac:dyDescent="0.2">
      <c r="G268" s="138"/>
      <c r="H268" s="141" t="s">
        <v>237</v>
      </c>
      <c r="I268" s="138">
        <v>42129</v>
      </c>
    </row>
    <row r="269" spans="7:9" x14ac:dyDescent="0.2">
      <c r="G269" s="138"/>
      <c r="H269" s="141" t="s">
        <v>239</v>
      </c>
      <c r="I269" s="138">
        <v>42137</v>
      </c>
    </row>
    <row r="270" spans="7:9" x14ac:dyDescent="0.2">
      <c r="G270" s="138"/>
      <c r="H270" s="141" t="s">
        <v>243</v>
      </c>
      <c r="I270" s="138">
        <v>42145</v>
      </c>
    </row>
    <row r="271" spans="7:9" x14ac:dyDescent="0.2">
      <c r="G271" s="138"/>
      <c r="H271" s="141" t="s">
        <v>244</v>
      </c>
      <c r="I271" s="138">
        <v>42153</v>
      </c>
    </row>
    <row r="272" spans="7:9" x14ac:dyDescent="0.2">
      <c r="G272" s="138"/>
      <c r="H272" s="141" t="s">
        <v>2110</v>
      </c>
      <c r="I272" s="138">
        <v>42161</v>
      </c>
    </row>
    <row r="273" spans="7:9" x14ac:dyDescent="0.2">
      <c r="G273" s="138"/>
      <c r="H273" s="141" t="s">
        <v>1418</v>
      </c>
      <c r="I273" s="138">
        <v>43010</v>
      </c>
    </row>
    <row r="274" spans="7:9" x14ac:dyDescent="0.2">
      <c r="G274" s="138"/>
      <c r="H274" s="141" t="s">
        <v>1170</v>
      </c>
      <c r="I274" s="138">
        <v>43028</v>
      </c>
    </row>
    <row r="275" spans="7:9" x14ac:dyDescent="0.2">
      <c r="G275" s="138"/>
      <c r="H275" s="141" t="s">
        <v>1419</v>
      </c>
      <c r="I275" s="138">
        <v>43214</v>
      </c>
    </row>
    <row r="276" spans="7:9" x14ac:dyDescent="0.2">
      <c r="G276" s="138"/>
      <c r="H276" s="141" t="s">
        <v>1421</v>
      </c>
      <c r="I276" s="138">
        <v>43222</v>
      </c>
    </row>
    <row r="277" spans="7:9" x14ac:dyDescent="0.2">
      <c r="G277" s="138"/>
      <c r="H277" s="141" t="s">
        <v>994</v>
      </c>
      <c r="I277" s="138">
        <v>43231</v>
      </c>
    </row>
    <row r="278" spans="7:9" x14ac:dyDescent="0.2">
      <c r="G278" s="138"/>
      <c r="H278" s="141" t="s">
        <v>1422</v>
      </c>
      <c r="I278" s="138">
        <v>43249</v>
      </c>
    </row>
    <row r="279" spans="7:9" x14ac:dyDescent="0.2">
      <c r="G279" s="138"/>
      <c r="H279" s="141" t="s">
        <v>1423</v>
      </c>
      <c r="I279" s="138">
        <v>43419</v>
      </c>
    </row>
    <row r="280" spans="7:9" x14ac:dyDescent="0.2">
      <c r="G280" s="138"/>
      <c r="H280" s="141" t="s">
        <v>1424</v>
      </c>
      <c r="I280" s="138">
        <v>43613</v>
      </c>
    </row>
    <row r="281" spans="7:9" x14ac:dyDescent="0.2">
      <c r="G281" s="138"/>
      <c r="H281" s="141" t="s">
        <v>1425</v>
      </c>
      <c r="I281" s="138">
        <v>43621</v>
      </c>
    </row>
    <row r="282" spans="7:9" x14ac:dyDescent="0.2">
      <c r="G282" s="138"/>
      <c r="H282" s="141" t="s">
        <v>1122</v>
      </c>
      <c r="I282" s="138">
        <v>44016</v>
      </c>
    </row>
    <row r="283" spans="7:9" x14ac:dyDescent="0.2">
      <c r="G283" s="138"/>
      <c r="H283" s="141" t="s">
        <v>1426</v>
      </c>
      <c r="I283" s="138">
        <v>44041</v>
      </c>
    </row>
    <row r="284" spans="7:9" x14ac:dyDescent="0.2">
      <c r="G284" s="138"/>
      <c r="H284" s="141" t="s">
        <v>1428</v>
      </c>
      <c r="I284" s="138">
        <v>44067</v>
      </c>
    </row>
    <row r="285" spans="7:9" x14ac:dyDescent="0.2">
      <c r="G285" s="138"/>
      <c r="H285" s="141" t="s">
        <v>1429</v>
      </c>
      <c r="I285" s="138">
        <v>44211</v>
      </c>
    </row>
    <row r="286" spans="7:9" x14ac:dyDescent="0.2">
      <c r="G286" s="138"/>
      <c r="H286" s="141" t="s">
        <v>524</v>
      </c>
      <c r="I286" s="138">
        <v>44229</v>
      </c>
    </row>
    <row r="287" spans="7:9" x14ac:dyDescent="0.2">
      <c r="G287" s="138"/>
      <c r="H287" s="141" t="s">
        <v>1431</v>
      </c>
      <c r="I287" s="138">
        <v>44245</v>
      </c>
    </row>
    <row r="288" spans="7:9" x14ac:dyDescent="0.2">
      <c r="G288" s="138"/>
      <c r="H288" s="141" t="s">
        <v>887</v>
      </c>
      <c r="I288" s="138">
        <v>44440</v>
      </c>
    </row>
    <row r="289" spans="7:9" x14ac:dyDescent="0.2">
      <c r="G289" s="138"/>
      <c r="H289" s="141" t="s">
        <v>1432</v>
      </c>
      <c r="I289" s="138">
        <v>44458</v>
      </c>
    </row>
    <row r="290" spans="7:9" x14ac:dyDescent="0.2">
      <c r="G290" s="138"/>
      <c r="H290" s="141" t="s">
        <v>1434</v>
      </c>
      <c r="I290" s="138">
        <v>45012</v>
      </c>
    </row>
    <row r="291" spans="7:9" x14ac:dyDescent="0.2">
      <c r="G291" s="138"/>
      <c r="H291" s="141" t="s">
        <v>971</v>
      </c>
      <c r="I291" s="138">
        <v>45055</v>
      </c>
    </row>
    <row r="292" spans="7:9" x14ac:dyDescent="0.2">
      <c r="G292" s="138"/>
      <c r="H292" s="141" t="s">
        <v>1435</v>
      </c>
      <c r="I292" s="138">
        <v>45811</v>
      </c>
    </row>
    <row r="293" spans="7:9" x14ac:dyDescent="0.2">
      <c r="G293" s="138"/>
      <c r="H293" s="141" t="s">
        <v>1436</v>
      </c>
      <c r="I293" s="138">
        <v>46060</v>
      </c>
    </row>
    <row r="294" spans="7:9" x14ac:dyDescent="0.2">
      <c r="G294" s="140" t="s">
        <v>205</v>
      </c>
      <c r="H294" s="137"/>
      <c r="I294" s="143">
        <v>50008</v>
      </c>
    </row>
    <row r="295" spans="7:9" x14ac:dyDescent="0.2">
      <c r="G295" s="138"/>
      <c r="H295" s="141" t="s">
        <v>176</v>
      </c>
      <c r="I295" s="138">
        <v>52019</v>
      </c>
    </row>
    <row r="296" spans="7:9" x14ac:dyDescent="0.2">
      <c r="G296" s="138"/>
      <c r="H296" s="141" t="s">
        <v>248</v>
      </c>
      <c r="I296" s="138">
        <v>52027</v>
      </c>
    </row>
    <row r="297" spans="7:9" x14ac:dyDescent="0.2">
      <c r="G297" s="138"/>
      <c r="H297" s="141" t="s">
        <v>251</v>
      </c>
      <c r="I297" s="138">
        <v>52035</v>
      </c>
    </row>
    <row r="298" spans="7:9" x14ac:dyDescent="0.2">
      <c r="G298" s="138"/>
      <c r="H298" s="141" t="s">
        <v>254</v>
      </c>
      <c r="I298" s="138">
        <v>52043</v>
      </c>
    </row>
    <row r="299" spans="7:9" x14ac:dyDescent="0.2">
      <c r="G299" s="138"/>
      <c r="H299" s="141" t="s">
        <v>256</v>
      </c>
      <c r="I299" s="138">
        <v>52060</v>
      </c>
    </row>
    <row r="300" spans="7:9" x14ac:dyDescent="0.2">
      <c r="G300" s="138"/>
      <c r="H300" s="141" t="s">
        <v>259</v>
      </c>
      <c r="I300" s="138">
        <v>52078</v>
      </c>
    </row>
    <row r="301" spans="7:9" x14ac:dyDescent="0.2">
      <c r="G301" s="138"/>
      <c r="H301" s="141" t="s">
        <v>262</v>
      </c>
      <c r="I301" s="138">
        <v>52094</v>
      </c>
    </row>
    <row r="302" spans="7:9" x14ac:dyDescent="0.2">
      <c r="G302" s="138"/>
      <c r="H302" s="141" t="s">
        <v>267</v>
      </c>
      <c r="I302" s="138">
        <v>52108</v>
      </c>
    </row>
    <row r="303" spans="7:9" x14ac:dyDescent="0.2">
      <c r="G303" s="138"/>
      <c r="H303" s="141" t="s">
        <v>269</v>
      </c>
      <c r="I303" s="138">
        <v>52116</v>
      </c>
    </row>
    <row r="304" spans="7:9" x14ac:dyDescent="0.2">
      <c r="G304" s="138"/>
      <c r="H304" s="141" t="s">
        <v>271</v>
      </c>
      <c r="I304" s="138">
        <v>52124</v>
      </c>
    </row>
    <row r="305" spans="7:9" x14ac:dyDescent="0.2">
      <c r="G305" s="138"/>
      <c r="H305" s="141" t="s">
        <v>273</v>
      </c>
      <c r="I305" s="138">
        <v>52132</v>
      </c>
    </row>
    <row r="306" spans="7:9" x14ac:dyDescent="0.2">
      <c r="G306" s="138"/>
      <c r="H306" s="141" t="s">
        <v>275</v>
      </c>
      <c r="I306" s="138">
        <v>52141</v>
      </c>
    </row>
    <row r="307" spans="7:9" x14ac:dyDescent="0.2">
      <c r="G307" s="138"/>
      <c r="H307" s="141" t="s">
        <v>278</v>
      </c>
      <c r="I307" s="138">
        <v>52159</v>
      </c>
    </row>
    <row r="308" spans="7:9" x14ac:dyDescent="0.2">
      <c r="G308" s="138"/>
      <c r="H308" s="141" t="s">
        <v>1126</v>
      </c>
      <c r="I308" s="138">
        <v>53031</v>
      </c>
    </row>
    <row r="309" spans="7:9" x14ac:dyDescent="0.2">
      <c r="G309" s="138"/>
      <c r="H309" s="141" t="s">
        <v>1437</v>
      </c>
      <c r="I309" s="138">
        <v>53279</v>
      </c>
    </row>
    <row r="310" spans="7:9" x14ac:dyDescent="0.2">
      <c r="G310" s="138"/>
      <c r="H310" s="141" t="s">
        <v>1141</v>
      </c>
      <c r="I310" s="138">
        <v>53465</v>
      </c>
    </row>
    <row r="311" spans="7:9" x14ac:dyDescent="0.2">
      <c r="G311" s="138"/>
      <c r="H311" s="141" t="s">
        <v>1351</v>
      </c>
      <c r="I311" s="138">
        <v>53481</v>
      </c>
    </row>
    <row r="312" spans="7:9" x14ac:dyDescent="0.2">
      <c r="G312" s="138"/>
      <c r="H312" s="141" t="s">
        <v>1438</v>
      </c>
      <c r="I312" s="138">
        <v>53490</v>
      </c>
    </row>
    <row r="313" spans="7:9" x14ac:dyDescent="0.2">
      <c r="G313" s="138"/>
      <c r="H313" s="141" t="s">
        <v>1440</v>
      </c>
      <c r="I313" s="138">
        <v>53619</v>
      </c>
    </row>
    <row r="314" spans="7:9" x14ac:dyDescent="0.2">
      <c r="G314" s="138"/>
      <c r="H314" s="141" t="s">
        <v>1441</v>
      </c>
      <c r="I314" s="138">
        <v>53635</v>
      </c>
    </row>
    <row r="315" spans="7:9" x14ac:dyDescent="0.2">
      <c r="G315" s="138"/>
      <c r="H315" s="141" t="s">
        <v>7</v>
      </c>
      <c r="I315" s="138">
        <v>53660</v>
      </c>
    </row>
    <row r="316" spans="7:9" x14ac:dyDescent="0.2">
      <c r="G316" s="138"/>
      <c r="H316" s="141" t="s">
        <v>1442</v>
      </c>
      <c r="I316" s="138">
        <v>53686</v>
      </c>
    </row>
    <row r="317" spans="7:9" x14ac:dyDescent="0.2">
      <c r="G317" s="138"/>
      <c r="H317" s="141" t="s">
        <v>1444</v>
      </c>
      <c r="I317" s="138">
        <v>54348</v>
      </c>
    </row>
    <row r="318" spans="7:9" x14ac:dyDescent="0.2">
      <c r="G318" s="138"/>
      <c r="H318" s="141" t="s">
        <v>886</v>
      </c>
      <c r="I318" s="138">
        <v>54631</v>
      </c>
    </row>
    <row r="319" spans="7:9" x14ac:dyDescent="0.2">
      <c r="G319" s="138"/>
      <c r="H319" s="141" t="s">
        <v>802</v>
      </c>
      <c r="I319" s="138">
        <v>54640</v>
      </c>
    </row>
    <row r="320" spans="7:9" x14ac:dyDescent="0.2">
      <c r="G320" s="140" t="s">
        <v>252</v>
      </c>
      <c r="H320" s="137"/>
      <c r="I320" s="143">
        <v>60003</v>
      </c>
    </row>
    <row r="321" spans="7:9" x14ac:dyDescent="0.2">
      <c r="G321" s="138"/>
      <c r="H321" s="141" t="s">
        <v>280</v>
      </c>
      <c r="I321" s="138">
        <v>62014</v>
      </c>
    </row>
    <row r="322" spans="7:9" x14ac:dyDescent="0.2">
      <c r="G322" s="138"/>
      <c r="H322" s="141" t="s">
        <v>228</v>
      </c>
      <c r="I322" s="138">
        <v>62022</v>
      </c>
    </row>
    <row r="323" spans="7:9" x14ac:dyDescent="0.2">
      <c r="G323" s="138"/>
      <c r="H323" s="141" t="s">
        <v>281</v>
      </c>
      <c r="I323" s="138">
        <v>62031</v>
      </c>
    </row>
    <row r="324" spans="7:9" x14ac:dyDescent="0.2">
      <c r="G324" s="138"/>
      <c r="H324" s="141" t="s">
        <v>285</v>
      </c>
      <c r="I324" s="138">
        <v>62049</v>
      </c>
    </row>
    <row r="325" spans="7:9" x14ac:dyDescent="0.2">
      <c r="G325" s="138"/>
      <c r="H325" s="141" t="s">
        <v>287</v>
      </c>
      <c r="I325" s="138">
        <v>62057</v>
      </c>
    </row>
    <row r="326" spans="7:9" x14ac:dyDescent="0.2">
      <c r="G326" s="138"/>
      <c r="H326" s="141" t="s">
        <v>295</v>
      </c>
      <c r="I326" s="138">
        <v>62065</v>
      </c>
    </row>
    <row r="327" spans="7:9" x14ac:dyDescent="0.2">
      <c r="G327" s="138"/>
      <c r="H327" s="141" t="s">
        <v>231</v>
      </c>
      <c r="I327" s="138">
        <v>62073</v>
      </c>
    </row>
    <row r="328" spans="7:9" x14ac:dyDescent="0.2">
      <c r="G328" s="138"/>
      <c r="H328" s="141" t="s">
        <v>190</v>
      </c>
      <c r="I328" s="138">
        <v>62081</v>
      </c>
    </row>
    <row r="329" spans="7:9" x14ac:dyDescent="0.2">
      <c r="G329" s="138"/>
      <c r="H329" s="141" t="s">
        <v>296</v>
      </c>
      <c r="I329" s="138">
        <v>62090</v>
      </c>
    </row>
    <row r="330" spans="7:9" x14ac:dyDescent="0.2">
      <c r="G330" s="138"/>
      <c r="H330" s="141" t="s">
        <v>297</v>
      </c>
      <c r="I330" s="138">
        <v>62103</v>
      </c>
    </row>
    <row r="331" spans="7:9" x14ac:dyDescent="0.2">
      <c r="G331" s="138"/>
      <c r="H331" s="141" t="s">
        <v>300</v>
      </c>
      <c r="I331" s="138">
        <v>62111</v>
      </c>
    </row>
    <row r="332" spans="7:9" x14ac:dyDescent="0.2">
      <c r="G332" s="138"/>
      <c r="H332" s="141" t="s">
        <v>302</v>
      </c>
      <c r="I332" s="138">
        <v>62120</v>
      </c>
    </row>
    <row r="333" spans="7:9" x14ac:dyDescent="0.2">
      <c r="G333" s="138"/>
      <c r="H333" s="141" t="s">
        <v>305</v>
      </c>
      <c r="I333" s="138">
        <v>62138</v>
      </c>
    </row>
    <row r="334" spans="7:9" x14ac:dyDescent="0.2">
      <c r="G334" s="138"/>
      <c r="H334" s="141" t="s">
        <v>1445</v>
      </c>
      <c r="I334" s="138">
        <v>63011</v>
      </c>
    </row>
    <row r="335" spans="7:9" x14ac:dyDescent="0.2">
      <c r="G335" s="138"/>
      <c r="H335" s="141" t="s">
        <v>1446</v>
      </c>
      <c r="I335" s="138">
        <v>63029</v>
      </c>
    </row>
    <row r="336" spans="7:9" x14ac:dyDescent="0.2">
      <c r="G336" s="138"/>
      <c r="H336" s="141" t="s">
        <v>1447</v>
      </c>
      <c r="I336" s="138">
        <v>63215</v>
      </c>
    </row>
    <row r="337" spans="7:9" x14ac:dyDescent="0.2">
      <c r="G337" s="138"/>
      <c r="H337" s="141" t="s">
        <v>1449</v>
      </c>
      <c r="I337" s="138">
        <v>63223</v>
      </c>
    </row>
    <row r="338" spans="7:9" x14ac:dyDescent="0.2">
      <c r="G338" s="138"/>
      <c r="H338" s="141" t="s">
        <v>1450</v>
      </c>
      <c r="I338" s="138">
        <v>63231</v>
      </c>
    </row>
    <row r="339" spans="7:9" x14ac:dyDescent="0.2">
      <c r="G339" s="138"/>
      <c r="H339" s="141" t="s">
        <v>566</v>
      </c>
      <c r="I339" s="138">
        <v>63240</v>
      </c>
    </row>
    <row r="340" spans="7:9" x14ac:dyDescent="0.2">
      <c r="G340" s="138"/>
      <c r="H340" s="141" t="s">
        <v>1451</v>
      </c>
      <c r="I340" s="138">
        <v>63410</v>
      </c>
    </row>
    <row r="341" spans="7:9" x14ac:dyDescent="0.2">
      <c r="G341" s="138"/>
      <c r="H341" s="141" t="s">
        <v>1452</v>
      </c>
      <c r="I341" s="138">
        <v>63614</v>
      </c>
    </row>
    <row r="342" spans="7:9" x14ac:dyDescent="0.2">
      <c r="G342" s="138"/>
      <c r="H342" s="141" t="s">
        <v>1454</v>
      </c>
      <c r="I342" s="138">
        <v>63622</v>
      </c>
    </row>
    <row r="343" spans="7:9" x14ac:dyDescent="0.2">
      <c r="G343" s="138"/>
      <c r="H343" s="141" t="s">
        <v>1458</v>
      </c>
      <c r="I343" s="138">
        <v>63631</v>
      </c>
    </row>
    <row r="344" spans="7:9" x14ac:dyDescent="0.2">
      <c r="G344" s="138"/>
      <c r="H344" s="141" t="s">
        <v>1460</v>
      </c>
      <c r="I344" s="138">
        <v>63649</v>
      </c>
    </row>
    <row r="345" spans="7:9" x14ac:dyDescent="0.2">
      <c r="G345" s="138"/>
      <c r="H345" s="141" t="s">
        <v>1463</v>
      </c>
      <c r="I345" s="138">
        <v>63657</v>
      </c>
    </row>
    <row r="346" spans="7:9" x14ac:dyDescent="0.2">
      <c r="G346" s="138"/>
      <c r="H346" s="141" t="s">
        <v>363</v>
      </c>
      <c r="I346" s="138">
        <v>63665</v>
      </c>
    </row>
    <row r="347" spans="7:9" x14ac:dyDescent="0.2">
      <c r="G347" s="138"/>
      <c r="H347" s="141" t="s">
        <v>153</v>
      </c>
      <c r="I347" s="138">
        <v>63673</v>
      </c>
    </row>
    <row r="348" spans="7:9" x14ac:dyDescent="0.2">
      <c r="G348" s="138"/>
      <c r="H348" s="141" t="s">
        <v>1395</v>
      </c>
      <c r="I348" s="138">
        <v>63819</v>
      </c>
    </row>
    <row r="349" spans="7:9" x14ac:dyDescent="0.2">
      <c r="G349" s="138"/>
      <c r="H349" s="141" t="s">
        <v>1464</v>
      </c>
      <c r="I349" s="138">
        <v>63827</v>
      </c>
    </row>
    <row r="350" spans="7:9" x14ac:dyDescent="0.2">
      <c r="G350" s="138"/>
      <c r="H350" s="141" t="s">
        <v>1000</v>
      </c>
      <c r="I350" s="138">
        <v>64017</v>
      </c>
    </row>
    <row r="351" spans="7:9" x14ac:dyDescent="0.2">
      <c r="G351" s="138"/>
      <c r="H351" s="141" t="s">
        <v>1406</v>
      </c>
      <c r="I351" s="138">
        <v>64025</v>
      </c>
    </row>
    <row r="352" spans="7:9" x14ac:dyDescent="0.2">
      <c r="G352" s="138"/>
      <c r="H352" s="141" t="s">
        <v>1465</v>
      </c>
      <c r="I352" s="138">
        <v>64033</v>
      </c>
    </row>
    <row r="353" spans="7:9" x14ac:dyDescent="0.2">
      <c r="G353" s="138"/>
      <c r="H353" s="141" t="s">
        <v>1467</v>
      </c>
      <c r="I353" s="138">
        <v>64262</v>
      </c>
    </row>
    <row r="354" spans="7:9" x14ac:dyDescent="0.2">
      <c r="G354" s="138"/>
      <c r="H354" s="141" t="s">
        <v>1468</v>
      </c>
      <c r="I354" s="138">
        <v>64289</v>
      </c>
    </row>
    <row r="355" spans="7:9" x14ac:dyDescent="0.2">
      <c r="G355" s="138"/>
      <c r="H355" s="141" t="s">
        <v>1469</v>
      </c>
      <c r="I355" s="138">
        <v>64611</v>
      </c>
    </row>
    <row r="356" spans="7:9" x14ac:dyDescent="0.2">
      <c r="G356" s="140" t="s">
        <v>308</v>
      </c>
      <c r="H356" s="137"/>
      <c r="I356" s="143">
        <v>70009</v>
      </c>
    </row>
    <row r="357" spans="7:9" x14ac:dyDescent="0.2">
      <c r="G357" s="138"/>
      <c r="H357" s="141" t="s">
        <v>312</v>
      </c>
      <c r="I357" s="138">
        <v>72010</v>
      </c>
    </row>
    <row r="358" spans="7:9" x14ac:dyDescent="0.2">
      <c r="G358" s="138"/>
      <c r="H358" s="141" t="s">
        <v>315</v>
      </c>
      <c r="I358" s="138">
        <v>72028</v>
      </c>
    </row>
    <row r="359" spans="7:9" x14ac:dyDescent="0.2">
      <c r="G359" s="138"/>
      <c r="H359" s="141" t="s">
        <v>318</v>
      </c>
      <c r="I359" s="138">
        <v>72036</v>
      </c>
    </row>
    <row r="360" spans="7:9" x14ac:dyDescent="0.2">
      <c r="G360" s="138"/>
      <c r="H360" s="141" t="s">
        <v>322</v>
      </c>
      <c r="I360" s="138">
        <v>72044</v>
      </c>
    </row>
    <row r="361" spans="7:9" x14ac:dyDescent="0.2">
      <c r="G361" s="138"/>
      <c r="H361" s="141" t="s">
        <v>158</v>
      </c>
      <c r="I361" s="138">
        <v>72052</v>
      </c>
    </row>
    <row r="362" spans="7:9" x14ac:dyDescent="0.2">
      <c r="G362" s="138"/>
      <c r="H362" s="141" t="s">
        <v>325</v>
      </c>
      <c r="I362" s="138">
        <v>72079</v>
      </c>
    </row>
    <row r="363" spans="7:9" x14ac:dyDescent="0.2">
      <c r="G363" s="138"/>
      <c r="H363" s="141" t="s">
        <v>328</v>
      </c>
      <c r="I363" s="138">
        <v>72087</v>
      </c>
    </row>
    <row r="364" spans="7:9" x14ac:dyDescent="0.2">
      <c r="G364" s="138"/>
      <c r="H364" s="141" t="s">
        <v>330</v>
      </c>
      <c r="I364" s="138">
        <v>72095</v>
      </c>
    </row>
    <row r="365" spans="7:9" x14ac:dyDescent="0.2">
      <c r="G365" s="138"/>
      <c r="H365" s="141" t="s">
        <v>197</v>
      </c>
      <c r="I365" s="138">
        <v>72109</v>
      </c>
    </row>
    <row r="366" spans="7:9" x14ac:dyDescent="0.2">
      <c r="G366" s="138"/>
      <c r="H366" s="141" t="s">
        <v>249</v>
      </c>
      <c r="I366" s="138">
        <v>72117</v>
      </c>
    </row>
    <row r="367" spans="7:9" x14ac:dyDescent="0.2">
      <c r="G367" s="138"/>
      <c r="H367" s="141" t="s">
        <v>335</v>
      </c>
      <c r="I367" s="138">
        <v>72125</v>
      </c>
    </row>
    <row r="368" spans="7:9" x14ac:dyDescent="0.2">
      <c r="G368" s="138"/>
      <c r="H368" s="141" t="s">
        <v>175</v>
      </c>
      <c r="I368" s="138">
        <v>72133</v>
      </c>
    </row>
    <row r="369" spans="7:9" x14ac:dyDescent="0.2">
      <c r="G369" s="138"/>
      <c r="H369" s="141" t="s">
        <v>336</v>
      </c>
      <c r="I369" s="138">
        <v>72141</v>
      </c>
    </row>
    <row r="370" spans="7:9" x14ac:dyDescent="0.2">
      <c r="G370" s="138"/>
      <c r="H370" s="141" t="s">
        <v>1470</v>
      </c>
      <c r="I370" s="138">
        <v>73016</v>
      </c>
    </row>
    <row r="371" spans="7:9" x14ac:dyDescent="0.2">
      <c r="G371" s="138"/>
      <c r="H371" s="141" t="s">
        <v>1471</v>
      </c>
      <c r="I371" s="138">
        <v>73032</v>
      </c>
    </row>
    <row r="372" spans="7:9" x14ac:dyDescent="0.2">
      <c r="G372" s="138"/>
      <c r="H372" s="141" t="s">
        <v>570</v>
      </c>
      <c r="I372" s="138">
        <v>73083</v>
      </c>
    </row>
    <row r="373" spans="7:9" x14ac:dyDescent="0.2">
      <c r="G373" s="138"/>
      <c r="H373" s="141" t="s">
        <v>1472</v>
      </c>
      <c r="I373" s="138">
        <v>73229</v>
      </c>
    </row>
    <row r="374" spans="7:9" x14ac:dyDescent="0.2">
      <c r="G374" s="138"/>
      <c r="H374" s="141" t="s">
        <v>1475</v>
      </c>
      <c r="I374" s="138">
        <v>73423</v>
      </c>
    </row>
    <row r="375" spans="7:9" x14ac:dyDescent="0.2">
      <c r="G375" s="138"/>
      <c r="H375" s="141" t="s">
        <v>1476</v>
      </c>
      <c r="I375" s="138">
        <v>73440</v>
      </c>
    </row>
    <row r="376" spans="7:9" x14ac:dyDescent="0.2">
      <c r="G376" s="138"/>
      <c r="H376" s="141" t="s">
        <v>502</v>
      </c>
      <c r="I376" s="138">
        <v>73628</v>
      </c>
    </row>
    <row r="377" spans="7:9" x14ac:dyDescent="0.2">
      <c r="G377" s="138"/>
      <c r="H377" s="141" t="s">
        <v>1477</v>
      </c>
      <c r="I377" s="138">
        <v>73644</v>
      </c>
    </row>
    <row r="378" spans="7:9" x14ac:dyDescent="0.2">
      <c r="G378" s="138"/>
      <c r="H378" s="141" t="s">
        <v>1479</v>
      </c>
      <c r="I378" s="138">
        <v>73679</v>
      </c>
    </row>
    <row r="379" spans="7:9" x14ac:dyDescent="0.2">
      <c r="G379" s="138"/>
      <c r="H379" s="141" t="s">
        <v>1480</v>
      </c>
      <c r="I379" s="138">
        <v>73687</v>
      </c>
    </row>
    <row r="380" spans="7:9" x14ac:dyDescent="0.2">
      <c r="G380" s="138"/>
      <c r="H380" s="141" t="s">
        <v>1482</v>
      </c>
      <c r="I380" s="138">
        <v>74021</v>
      </c>
    </row>
    <row r="381" spans="7:9" x14ac:dyDescent="0.2">
      <c r="G381" s="138"/>
      <c r="H381" s="141" t="s">
        <v>1133</v>
      </c>
      <c r="I381" s="138">
        <v>74055</v>
      </c>
    </row>
    <row r="382" spans="7:9" x14ac:dyDescent="0.2">
      <c r="G382" s="138"/>
      <c r="H382" s="141" t="s">
        <v>830</v>
      </c>
      <c r="I382" s="138">
        <v>74071</v>
      </c>
    </row>
    <row r="383" spans="7:9" x14ac:dyDescent="0.2">
      <c r="G383" s="138"/>
      <c r="H383" s="141" t="s">
        <v>1483</v>
      </c>
      <c r="I383" s="138">
        <v>74080</v>
      </c>
    </row>
    <row r="384" spans="7:9" x14ac:dyDescent="0.2">
      <c r="G384" s="138"/>
      <c r="H384" s="141" t="s">
        <v>1403</v>
      </c>
      <c r="I384" s="138">
        <v>74217</v>
      </c>
    </row>
    <row r="385" spans="7:9" x14ac:dyDescent="0.2">
      <c r="G385" s="138"/>
      <c r="H385" s="141" t="s">
        <v>1486</v>
      </c>
      <c r="I385" s="138">
        <v>74225</v>
      </c>
    </row>
    <row r="386" spans="7:9" x14ac:dyDescent="0.2">
      <c r="G386" s="138"/>
      <c r="H386" s="141" t="s">
        <v>1371</v>
      </c>
      <c r="I386" s="138">
        <v>74233</v>
      </c>
    </row>
    <row r="387" spans="7:9" x14ac:dyDescent="0.2">
      <c r="G387" s="138"/>
      <c r="H387" s="141" t="s">
        <v>1489</v>
      </c>
      <c r="I387" s="138">
        <v>74446</v>
      </c>
    </row>
    <row r="388" spans="7:9" x14ac:dyDescent="0.2">
      <c r="G388" s="138"/>
      <c r="H388" s="141" t="s">
        <v>1452</v>
      </c>
      <c r="I388" s="138">
        <v>74454</v>
      </c>
    </row>
    <row r="389" spans="7:9" x14ac:dyDescent="0.2">
      <c r="G389" s="138"/>
      <c r="H389" s="141" t="s">
        <v>1490</v>
      </c>
      <c r="I389" s="138">
        <v>74462</v>
      </c>
    </row>
    <row r="390" spans="7:9" x14ac:dyDescent="0.2">
      <c r="G390" s="138"/>
      <c r="H390" s="141" t="s">
        <v>1492</v>
      </c>
      <c r="I390" s="138">
        <v>74471</v>
      </c>
    </row>
    <row r="391" spans="7:9" x14ac:dyDescent="0.2">
      <c r="G391" s="138"/>
      <c r="H391" s="141" t="s">
        <v>852</v>
      </c>
      <c r="I391" s="138">
        <v>74616</v>
      </c>
    </row>
    <row r="392" spans="7:9" x14ac:dyDescent="0.2">
      <c r="G392" s="138"/>
      <c r="H392" s="141" t="s">
        <v>1007</v>
      </c>
      <c r="I392" s="138">
        <v>74641</v>
      </c>
    </row>
    <row r="393" spans="7:9" x14ac:dyDescent="0.2">
      <c r="G393" s="138"/>
      <c r="H393" s="141" t="s">
        <v>1493</v>
      </c>
      <c r="I393" s="138">
        <v>74659</v>
      </c>
    </row>
    <row r="394" spans="7:9" x14ac:dyDescent="0.2">
      <c r="G394" s="138"/>
      <c r="H394" s="141" t="s">
        <v>1494</v>
      </c>
      <c r="I394" s="138">
        <v>74667</v>
      </c>
    </row>
    <row r="395" spans="7:9" x14ac:dyDescent="0.2">
      <c r="G395" s="138"/>
      <c r="H395" s="141" t="s">
        <v>1495</v>
      </c>
      <c r="I395" s="138">
        <v>74811</v>
      </c>
    </row>
    <row r="396" spans="7:9" x14ac:dyDescent="0.2">
      <c r="G396" s="138"/>
      <c r="H396" s="141" t="s">
        <v>1496</v>
      </c>
      <c r="I396" s="138">
        <v>74829</v>
      </c>
    </row>
    <row r="397" spans="7:9" x14ac:dyDescent="0.2">
      <c r="G397" s="138"/>
      <c r="H397" s="141" t="s">
        <v>1497</v>
      </c>
      <c r="I397" s="138">
        <v>74837</v>
      </c>
    </row>
    <row r="398" spans="7:9" x14ac:dyDescent="0.2">
      <c r="G398" s="138"/>
      <c r="H398" s="141" t="s">
        <v>1498</v>
      </c>
      <c r="I398" s="138">
        <v>74845</v>
      </c>
    </row>
    <row r="399" spans="7:9" x14ac:dyDescent="0.2">
      <c r="G399" s="138"/>
      <c r="H399" s="141" t="s">
        <v>288</v>
      </c>
      <c r="I399" s="138">
        <v>75019</v>
      </c>
    </row>
    <row r="400" spans="7:9" x14ac:dyDescent="0.2">
      <c r="G400" s="138"/>
      <c r="H400" s="141" t="s">
        <v>1499</v>
      </c>
      <c r="I400" s="138">
        <v>75027</v>
      </c>
    </row>
    <row r="401" spans="7:9" x14ac:dyDescent="0.2">
      <c r="G401" s="138"/>
      <c r="H401" s="141" t="s">
        <v>25</v>
      </c>
      <c r="I401" s="138">
        <v>75035</v>
      </c>
    </row>
    <row r="402" spans="7:9" x14ac:dyDescent="0.2">
      <c r="G402" s="138"/>
      <c r="H402" s="141" t="s">
        <v>1500</v>
      </c>
      <c r="I402" s="138">
        <v>75043</v>
      </c>
    </row>
    <row r="403" spans="7:9" x14ac:dyDescent="0.2">
      <c r="G403" s="138"/>
      <c r="H403" s="141" t="s">
        <v>178</v>
      </c>
      <c r="I403" s="138">
        <v>75051</v>
      </c>
    </row>
    <row r="404" spans="7:9" x14ac:dyDescent="0.2">
      <c r="G404" s="138"/>
      <c r="H404" s="141" t="s">
        <v>1325</v>
      </c>
      <c r="I404" s="138">
        <v>75213</v>
      </c>
    </row>
    <row r="405" spans="7:9" x14ac:dyDescent="0.2">
      <c r="G405" s="138"/>
      <c r="H405" s="141" t="s">
        <v>1257</v>
      </c>
      <c r="I405" s="138">
        <v>75221</v>
      </c>
    </row>
    <row r="406" spans="7:9" x14ac:dyDescent="0.2">
      <c r="G406" s="138"/>
      <c r="H406" s="141" t="s">
        <v>1501</v>
      </c>
      <c r="I406" s="138">
        <v>75418</v>
      </c>
    </row>
    <row r="407" spans="7:9" x14ac:dyDescent="0.2">
      <c r="G407" s="138"/>
      <c r="H407" s="141" t="s">
        <v>1502</v>
      </c>
      <c r="I407" s="138">
        <v>75426</v>
      </c>
    </row>
    <row r="408" spans="7:9" x14ac:dyDescent="0.2">
      <c r="G408" s="138"/>
      <c r="H408" s="141" t="s">
        <v>526</v>
      </c>
      <c r="I408" s="138">
        <v>75434</v>
      </c>
    </row>
    <row r="409" spans="7:9" x14ac:dyDescent="0.2">
      <c r="G409" s="138"/>
      <c r="H409" s="141" t="s">
        <v>250</v>
      </c>
      <c r="I409" s="138">
        <v>75442</v>
      </c>
    </row>
    <row r="410" spans="7:9" x14ac:dyDescent="0.2">
      <c r="G410" s="138"/>
      <c r="H410" s="141" t="s">
        <v>1503</v>
      </c>
      <c r="I410" s="138">
        <v>75451</v>
      </c>
    </row>
    <row r="411" spans="7:9" x14ac:dyDescent="0.2">
      <c r="G411" s="138"/>
      <c r="H411" s="141" t="s">
        <v>1504</v>
      </c>
      <c r="I411" s="138">
        <v>75469</v>
      </c>
    </row>
    <row r="412" spans="7:9" x14ac:dyDescent="0.2">
      <c r="G412" s="138"/>
      <c r="H412" s="141" t="s">
        <v>1433</v>
      </c>
      <c r="I412" s="138">
        <v>75477</v>
      </c>
    </row>
    <row r="413" spans="7:9" x14ac:dyDescent="0.2">
      <c r="G413" s="138"/>
      <c r="H413" s="141" t="s">
        <v>1505</v>
      </c>
      <c r="I413" s="138">
        <v>75485</v>
      </c>
    </row>
    <row r="414" spans="7:9" x14ac:dyDescent="0.2">
      <c r="G414" s="138"/>
      <c r="H414" s="141" t="s">
        <v>261</v>
      </c>
      <c r="I414" s="138">
        <v>75612</v>
      </c>
    </row>
    <row r="415" spans="7:9" x14ac:dyDescent="0.2">
      <c r="G415" s="138"/>
      <c r="H415" s="141" t="s">
        <v>1506</v>
      </c>
      <c r="I415" s="138">
        <v>75647</v>
      </c>
    </row>
    <row r="416" spans="7:9" x14ac:dyDescent="0.2">
      <c r="G416" s="140" t="s">
        <v>339</v>
      </c>
      <c r="H416" s="137"/>
      <c r="I416" s="143">
        <v>80004</v>
      </c>
    </row>
    <row r="417" spans="7:9" x14ac:dyDescent="0.2">
      <c r="G417" s="138"/>
      <c r="H417" s="141" t="s">
        <v>341</v>
      </c>
      <c r="I417" s="138">
        <v>82015</v>
      </c>
    </row>
    <row r="418" spans="7:9" x14ac:dyDescent="0.2">
      <c r="G418" s="138"/>
      <c r="H418" s="141" t="s">
        <v>343</v>
      </c>
      <c r="I418" s="138">
        <v>82023</v>
      </c>
    </row>
    <row r="419" spans="7:9" x14ac:dyDescent="0.2">
      <c r="G419" s="138"/>
      <c r="H419" s="141" t="s">
        <v>346</v>
      </c>
      <c r="I419" s="138">
        <v>82031</v>
      </c>
    </row>
    <row r="420" spans="7:9" x14ac:dyDescent="0.2">
      <c r="G420" s="138"/>
      <c r="H420" s="141" t="s">
        <v>59</v>
      </c>
      <c r="I420" s="138">
        <v>82040</v>
      </c>
    </row>
    <row r="421" spans="7:9" x14ac:dyDescent="0.2">
      <c r="G421" s="138"/>
      <c r="H421" s="141" t="s">
        <v>349</v>
      </c>
      <c r="I421" s="138">
        <v>82058</v>
      </c>
    </row>
    <row r="422" spans="7:9" x14ac:dyDescent="0.2">
      <c r="G422" s="138"/>
      <c r="H422" s="141" t="s">
        <v>352</v>
      </c>
      <c r="I422" s="138">
        <v>82074</v>
      </c>
    </row>
    <row r="423" spans="7:9" x14ac:dyDescent="0.2">
      <c r="G423" s="138"/>
      <c r="H423" s="141" t="s">
        <v>354</v>
      </c>
      <c r="I423" s="138">
        <v>82082</v>
      </c>
    </row>
    <row r="424" spans="7:9" x14ac:dyDescent="0.2">
      <c r="G424" s="138"/>
      <c r="H424" s="141" t="s">
        <v>356</v>
      </c>
      <c r="I424" s="138">
        <v>82104</v>
      </c>
    </row>
    <row r="425" spans="7:9" x14ac:dyDescent="0.2">
      <c r="G425" s="138"/>
      <c r="H425" s="141" t="s">
        <v>282</v>
      </c>
      <c r="I425" s="138">
        <v>82112</v>
      </c>
    </row>
    <row r="426" spans="7:9" x14ac:dyDescent="0.2">
      <c r="G426" s="138"/>
      <c r="H426" s="141" t="s">
        <v>20</v>
      </c>
      <c r="I426" s="138">
        <v>82121</v>
      </c>
    </row>
    <row r="427" spans="7:9" x14ac:dyDescent="0.2">
      <c r="G427" s="138"/>
      <c r="H427" s="141" t="s">
        <v>357</v>
      </c>
      <c r="I427" s="138">
        <v>82147</v>
      </c>
    </row>
    <row r="428" spans="7:9" x14ac:dyDescent="0.2">
      <c r="G428" s="138"/>
      <c r="H428" s="141" t="s">
        <v>362</v>
      </c>
      <c r="I428" s="138">
        <v>82155</v>
      </c>
    </row>
    <row r="429" spans="7:9" x14ac:dyDescent="0.2">
      <c r="G429" s="138"/>
      <c r="H429" s="141" t="s">
        <v>364</v>
      </c>
      <c r="I429" s="138">
        <v>82163</v>
      </c>
    </row>
    <row r="430" spans="7:9" x14ac:dyDescent="0.2">
      <c r="G430" s="138"/>
      <c r="H430" s="141" t="s">
        <v>365</v>
      </c>
      <c r="I430" s="138">
        <v>82171</v>
      </c>
    </row>
    <row r="431" spans="7:9" x14ac:dyDescent="0.2">
      <c r="G431" s="138"/>
      <c r="H431" s="141" t="s">
        <v>114</v>
      </c>
      <c r="I431" s="138">
        <v>82198</v>
      </c>
    </row>
    <row r="432" spans="7:9" x14ac:dyDescent="0.2">
      <c r="G432" s="138"/>
      <c r="H432" s="141" t="s">
        <v>368</v>
      </c>
      <c r="I432" s="138">
        <v>82201</v>
      </c>
    </row>
    <row r="433" spans="7:9" x14ac:dyDescent="0.2">
      <c r="G433" s="138"/>
      <c r="H433" s="141" t="s">
        <v>370</v>
      </c>
      <c r="I433" s="138">
        <v>82210</v>
      </c>
    </row>
    <row r="434" spans="7:9" x14ac:dyDescent="0.2">
      <c r="G434" s="138"/>
      <c r="H434" s="141" t="s">
        <v>372</v>
      </c>
      <c r="I434" s="138">
        <v>82228</v>
      </c>
    </row>
    <row r="435" spans="7:9" x14ac:dyDescent="0.2">
      <c r="G435" s="138"/>
      <c r="H435" s="141" t="s">
        <v>375</v>
      </c>
      <c r="I435" s="138">
        <v>82236</v>
      </c>
    </row>
    <row r="436" spans="7:9" x14ac:dyDescent="0.2">
      <c r="G436" s="138"/>
      <c r="H436" s="141" t="s">
        <v>377</v>
      </c>
      <c r="I436" s="138">
        <v>82244</v>
      </c>
    </row>
    <row r="437" spans="7:9" x14ac:dyDescent="0.2">
      <c r="G437" s="138"/>
      <c r="H437" s="141" t="s">
        <v>379</v>
      </c>
      <c r="I437" s="138">
        <v>82252</v>
      </c>
    </row>
    <row r="438" spans="7:9" x14ac:dyDescent="0.2">
      <c r="G438" s="138"/>
      <c r="H438" s="141" t="s">
        <v>384</v>
      </c>
      <c r="I438" s="138">
        <v>82261</v>
      </c>
    </row>
    <row r="439" spans="7:9" x14ac:dyDescent="0.2">
      <c r="G439" s="138"/>
      <c r="H439" s="141" t="s">
        <v>388</v>
      </c>
      <c r="I439" s="138">
        <v>82279</v>
      </c>
    </row>
    <row r="440" spans="7:9" x14ac:dyDescent="0.2">
      <c r="G440" s="138"/>
      <c r="H440" s="141" t="s">
        <v>333</v>
      </c>
      <c r="I440" s="138">
        <v>82287</v>
      </c>
    </row>
    <row r="441" spans="7:9" x14ac:dyDescent="0.2">
      <c r="G441" s="138"/>
      <c r="H441" s="141" t="s">
        <v>389</v>
      </c>
      <c r="I441" s="138">
        <v>82295</v>
      </c>
    </row>
    <row r="442" spans="7:9" x14ac:dyDescent="0.2">
      <c r="G442" s="138"/>
      <c r="H442" s="141" t="s">
        <v>390</v>
      </c>
      <c r="I442" s="138">
        <v>82309</v>
      </c>
    </row>
    <row r="443" spans="7:9" x14ac:dyDescent="0.2">
      <c r="G443" s="138"/>
      <c r="H443" s="141" t="s">
        <v>395</v>
      </c>
      <c r="I443" s="138">
        <v>82317</v>
      </c>
    </row>
    <row r="444" spans="7:9" x14ac:dyDescent="0.2">
      <c r="G444" s="138"/>
      <c r="H444" s="141" t="s">
        <v>396</v>
      </c>
      <c r="I444" s="138">
        <v>82325</v>
      </c>
    </row>
    <row r="445" spans="7:9" x14ac:dyDescent="0.2">
      <c r="G445" s="138"/>
      <c r="H445" s="141" t="s">
        <v>398</v>
      </c>
      <c r="I445" s="138">
        <v>82333</v>
      </c>
    </row>
    <row r="446" spans="7:9" x14ac:dyDescent="0.2">
      <c r="G446" s="138"/>
      <c r="H446" s="141" t="s">
        <v>403</v>
      </c>
      <c r="I446" s="138">
        <v>82341</v>
      </c>
    </row>
    <row r="447" spans="7:9" x14ac:dyDescent="0.2">
      <c r="G447" s="138"/>
      <c r="H447" s="141" t="s">
        <v>125</v>
      </c>
      <c r="I447" s="138">
        <v>82350</v>
      </c>
    </row>
    <row r="448" spans="7:9" x14ac:dyDescent="0.2">
      <c r="G448" s="138"/>
      <c r="H448" s="141" t="s">
        <v>123</v>
      </c>
      <c r="I448" s="138">
        <v>82368</v>
      </c>
    </row>
    <row r="449" spans="7:9" x14ac:dyDescent="0.2">
      <c r="G449" s="138"/>
      <c r="H449" s="141" t="s">
        <v>78</v>
      </c>
      <c r="I449" s="138">
        <v>83020</v>
      </c>
    </row>
    <row r="450" spans="7:9" x14ac:dyDescent="0.2">
      <c r="G450" s="138"/>
      <c r="H450" s="141" t="s">
        <v>676</v>
      </c>
      <c r="I450" s="138">
        <v>83097</v>
      </c>
    </row>
    <row r="451" spans="7:9" x14ac:dyDescent="0.2">
      <c r="G451" s="138"/>
      <c r="H451" s="141" t="s">
        <v>1110</v>
      </c>
      <c r="I451" s="138">
        <v>83101</v>
      </c>
    </row>
    <row r="452" spans="7:9" x14ac:dyDescent="0.2">
      <c r="G452" s="138"/>
      <c r="H452" s="141" t="s">
        <v>1507</v>
      </c>
      <c r="I452" s="138">
        <v>83411</v>
      </c>
    </row>
    <row r="453" spans="7:9" x14ac:dyDescent="0.2">
      <c r="G453" s="138"/>
      <c r="H453" s="141" t="s">
        <v>1509</v>
      </c>
      <c r="I453" s="138">
        <v>83640</v>
      </c>
    </row>
    <row r="454" spans="7:9" x14ac:dyDescent="0.2">
      <c r="G454" s="138"/>
      <c r="H454" s="141" t="s">
        <v>1057</v>
      </c>
      <c r="I454" s="138">
        <v>84425</v>
      </c>
    </row>
    <row r="455" spans="7:9" x14ac:dyDescent="0.2">
      <c r="G455" s="138"/>
      <c r="H455" s="141" t="s">
        <v>1176</v>
      </c>
      <c r="I455" s="138">
        <v>84433</v>
      </c>
    </row>
    <row r="456" spans="7:9" x14ac:dyDescent="0.2">
      <c r="G456" s="138"/>
      <c r="H456" s="141" t="s">
        <v>1510</v>
      </c>
      <c r="I456" s="138">
        <v>84476</v>
      </c>
    </row>
    <row r="457" spans="7:9" x14ac:dyDescent="0.2">
      <c r="G457" s="138"/>
      <c r="H457" s="141" t="s">
        <v>1511</v>
      </c>
      <c r="I457" s="138">
        <v>85219</v>
      </c>
    </row>
    <row r="458" spans="7:9" x14ac:dyDescent="0.2">
      <c r="G458" s="138"/>
      <c r="H458" s="141" t="s">
        <v>1512</v>
      </c>
      <c r="I458" s="138">
        <v>85421</v>
      </c>
    </row>
    <row r="459" spans="7:9" x14ac:dyDescent="0.2">
      <c r="G459" s="138"/>
      <c r="H459" s="141" t="s">
        <v>923</v>
      </c>
      <c r="I459" s="138">
        <v>85464</v>
      </c>
    </row>
    <row r="460" spans="7:9" x14ac:dyDescent="0.2">
      <c r="G460" s="138"/>
      <c r="H460" s="141" t="s">
        <v>1513</v>
      </c>
      <c r="I460" s="138">
        <v>85642</v>
      </c>
    </row>
    <row r="461" spans="7:9" x14ac:dyDescent="0.2">
      <c r="G461" s="140" t="s">
        <v>404</v>
      </c>
      <c r="H461" s="137"/>
      <c r="I461" s="143">
        <v>90000</v>
      </c>
    </row>
    <row r="462" spans="7:9" x14ac:dyDescent="0.2">
      <c r="G462" s="138"/>
      <c r="H462" s="141" t="s">
        <v>32</v>
      </c>
      <c r="I462" s="138">
        <v>92011</v>
      </c>
    </row>
    <row r="463" spans="7:9" x14ac:dyDescent="0.2">
      <c r="G463" s="138"/>
      <c r="H463" s="141" t="s">
        <v>128</v>
      </c>
      <c r="I463" s="138">
        <v>92029</v>
      </c>
    </row>
    <row r="464" spans="7:9" x14ac:dyDescent="0.2">
      <c r="G464" s="138"/>
      <c r="H464" s="141" t="s">
        <v>405</v>
      </c>
      <c r="I464" s="138">
        <v>92037</v>
      </c>
    </row>
    <row r="465" spans="7:9" x14ac:dyDescent="0.2">
      <c r="G465" s="138"/>
      <c r="H465" s="141" t="s">
        <v>407</v>
      </c>
      <c r="I465" s="138">
        <v>92045</v>
      </c>
    </row>
    <row r="466" spans="7:9" x14ac:dyDescent="0.2">
      <c r="G466" s="138"/>
      <c r="H466" s="141" t="s">
        <v>53</v>
      </c>
      <c r="I466" s="138">
        <v>92053</v>
      </c>
    </row>
    <row r="467" spans="7:9" x14ac:dyDescent="0.2">
      <c r="G467" s="138"/>
      <c r="H467" s="141" t="s">
        <v>410</v>
      </c>
      <c r="I467" s="138">
        <v>92061</v>
      </c>
    </row>
    <row r="468" spans="7:9" x14ac:dyDescent="0.2">
      <c r="G468" s="138"/>
      <c r="H468" s="141" t="s">
        <v>417</v>
      </c>
      <c r="I468" s="138">
        <v>92088</v>
      </c>
    </row>
    <row r="469" spans="7:9" x14ac:dyDescent="0.2">
      <c r="G469" s="138"/>
      <c r="H469" s="141" t="s">
        <v>421</v>
      </c>
      <c r="I469" s="138">
        <v>92096</v>
      </c>
    </row>
    <row r="470" spans="7:9" x14ac:dyDescent="0.2">
      <c r="G470" s="138"/>
      <c r="H470" s="141" t="s">
        <v>145</v>
      </c>
      <c r="I470" s="138">
        <v>92100</v>
      </c>
    </row>
    <row r="471" spans="7:9" x14ac:dyDescent="0.2">
      <c r="G471" s="138"/>
      <c r="H471" s="141" t="s">
        <v>426</v>
      </c>
      <c r="I471" s="138">
        <v>92118</v>
      </c>
    </row>
    <row r="472" spans="7:9" x14ac:dyDescent="0.2">
      <c r="G472" s="138"/>
      <c r="H472" s="141" t="s">
        <v>427</v>
      </c>
      <c r="I472" s="138">
        <v>92134</v>
      </c>
    </row>
    <row r="473" spans="7:9" x14ac:dyDescent="0.2">
      <c r="G473" s="138"/>
      <c r="H473" s="141" t="s">
        <v>429</v>
      </c>
      <c r="I473" s="138">
        <v>92142</v>
      </c>
    </row>
    <row r="474" spans="7:9" x14ac:dyDescent="0.2">
      <c r="G474" s="138"/>
      <c r="H474" s="141" t="s">
        <v>172</v>
      </c>
      <c r="I474" s="138">
        <v>92151</v>
      </c>
    </row>
    <row r="475" spans="7:9" x14ac:dyDescent="0.2">
      <c r="G475" s="138"/>
      <c r="H475" s="141" t="s">
        <v>435</v>
      </c>
      <c r="I475" s="138">
        <v>92169</v>
      </c>
    </row>
    <row r="476" spans="7:9" x14ac:dyDescent="0.2">
      <c r="G476" s="138"/>
      <c r="H476" s="141" t="s">
        <v>1515</v>
      </c>
      <c r="I476" s="138">
        <v>93017</v>
      </c>
    </row>
    <row r="477" spans="7:9" x14ac:dyDescent="0.2">
      <c r="G477" s="138"/>
      <c r="H477" s="141" t="s">
        <v>1334</v>
      </c>
      <c r="I477" s="138">
        <v>93424</v>
      </c>
    </row>
    <row r="478" spans="7:9" x14ac:dyDescent="0.2">
      <c r="G478" s="138"/>
      <c r="H478" s="141" t="s">
        <v>1516</v>
      </c>
      <c r="I478" s="138">
        <v>93432</v>
      </c>
    </row>
    <row r="479" spans="7:9" x14ac:dyDescent="0.2">
      <c r="G479" s="138"/>
      <c r="H479" s="141" t="s">
        <v>44</v>
      </c>
      <c r="I479" s="138">
        <v>93441</v>
      </c>
    </row>
    <row r="480" spans="7:9" x14ac:dyDescent="0.2">
      <c r="G480" s="138"/>
      <c r="H480" s="141" t="s">
        <v>1518</v>
      </c>
      <c r="I480" s="138">
        <v>93459</v>
      </c>
    </row>
    <row r="481" spans="7:9" x14ac:dyDescent="0.2">
      <c r="G481" s="138"/>
      <c r="H481" s="141" t="s">
        <v>1519</v>
      </c>
      <c r="I481" s="138">
        <v>93611</v>
      </c>
    </row>
    <row r="482" spans="7:9" x14ac:dyDescent="0.2">
      <c r="G482" s="138"/>
      <c r="H482" s="141" t="s">
        <v>1520</v>
      </c>
      <c r="I482" s="138">
        <v>93645</v>
      </c>
    </row>
    <row r="483" spans="7:9" x14ac:dyDescent="0.2">
      <c r="G483" s="138"/>
      <c r="H483" s="141" t="s">
        <v>1457</v>
      </c>
      <c r="I483" s="138">
        <v>93840</v>
      </c>
    </row>
    <row r="484" spans="7:9" x14ac:dyDescent="0.2">
      <c r="G484" s="138"/>
      <c r="H484" s="141" t="s">
        <v>842</v>
      </c>
      <c r="I484" s="138">
        <v>93866</v>
      </c>
    </row>
    <row r="485" spans="7:9" x14ac:dyDescent="0.2">
      <c r="G485" s="138"/>
      <c r="H485" s="141" t="s">
        <v>1523</v>
      </c>
      <c r="I485" s="138">
        <v>94072</v>
      </c>
    </row>
    <row r="486" spans="7:9" x14ac:dyDescent="0.2">
      <c r="G486" s="138"/>
      <c r="H486" s="141" t="s">
        <v>1524</v>
      </c>
      <c r="I486" s="138">
        <v>94111</v>
      </c>
    </row>
    <row r="487" spans="7:9" x14ac:dyDescent="0.2">
      <c r="G487" s="140" t="s">
        <v>442</v>
      </c>
      <c r="H487" s="137"/>
      <c r="I487" s="143">
        <v>100005</v>
      </c>
    </row>
    <row r="488" spans="7:9" x14ac:dyDescent="0.2">
      <c r="G488" s="138"/>
      <c r="H488" s="141" t="s">
        <v>444</v>
      </c>
      <c r="I488" s="138">
        <v>102016</v>
      </c>
    </row>
    <row r="489" spans="7:9" x14ac:dyDescent="0.2">
      <c r="G489" s="138"/>
      <c r="H489" s="141" t="s">
        <v>373</v>
      </c>
      <c r="I489" s="138">
        <v>102024</v>
      </c>
    </row>
    <row r="490" spans="7:9" x14ac:dyDescent="0.2">
      <c r="G490" s="138"/>
      <c r="H490" s="141" t="s">
        <v>447</v>
      </c>
      <c r="I490" s="138">
        <v>102032</v>
      </c>
    </row>
    <row r="491" spans="7:9" x14ac:dyDescent="0.2">
      <c r="G491" s="138"/>
      <c r="H491" s="141" t="s">
        <v>323</v>
      </c>
      <c r="I491" s="138">
        <v>102041</v>
      </c>
    </row>
    <row r="492" spans="7:9" x14ac:dyDescent="0.2">
      <c r="G492" s="138"/>
      <c r="H492" s="141" t="s">
        <v>359</v>
      </c>
      <c r="I492" s="138">
        <v>102059</v>
      </c>
    </row>
    <row r="493" spans="7:9" x14ac:dyDescent="0.2">
      <c r="G493" s="138"/>
      <c r="H493" s="141" t="s">
        <v>264</v>
      </c>
      <c r="I493" s="138">
        <v>102067</v>
      </c>
    </row>
    <row r="494" spans="7:9" x14ac:dyDescent="0.2">
      <c r="G494" s="138"/>
      <c r="H494" s="141" t="s">
        <v>393</v>
      </c>
      <c r="I494" s="138">
        <v>102075</v>
      </c>
    </row>
    <row r="495" spans="7:9" x14ac:dyDescent="0.2">
      <c r="G495" s="138"/>
      <c r="H495" s="141" t="s">
        <v>450</v>
      </c>
      <c r="I495" s="138">
        <v>102083</v>
      </c>
    </row>
    <row r="496" spans="7:9" x14ac:dyDescent="0.2">
      <c r="G496" s="138"/>
      <c r="H496" s="141" t="s">
        <v>456</v>
      </c>
      <c r="I496" s="138">
        <v>102091</v>
      </c>
    </row>
    <row r="497" spans="7:9" x14ac:dyDescent="0.2">
      <c r="G497" s="138"/>
      <c r="H497" s="141" t="s">
        <v>458</v>
      </c>
      <c r="I497" s="138">
        <v>102105</v>
      </c>
    </row>
    <row r="498" spans="7:9" x14ac:dyDescent="0.2">
      <c r="G498" s="138"/>
      <c r="H498" s="141" t="s">
        <v>460</v>
      </c>
      <c r="I498" s="138">
        <v>102113</v>
      </c>
    </row>
    <row r="499" spans="7:9" x14ac:dyDescent="0.2">
      <c r="G499" s="138"/>
      <c r="H499" s="141" t="s">
        <v>461</v>
      </c>
      <c r="I499" s="138">
        <v>102121</v>
      </c>
    </row>
    <row r="500" spans="7:9" x14ac:dyDescent="0.2">
      <c r="G500" s="138"/>
      <c r="H500" s="141" t="s">
        <v>1525</v>
      </c>
      <c r="I500" s="138">
        <v>103446</v>
      </c>
    </row>
    <row r="501" spans="7:9" x14ac:dyDescent="0.2">
      <c r="G501" s="138"/>
      <c r="H501" s="141" t="s">
        <v>1528</v>
      </c>
      <c r="I501" s="138">
        <v>103454</v>
      </c>
    </row>
    <row r="502" spans="7:9" x14ac:dyDescent="0.2">
      <c r="G502" s="138"/>
      <c r="H502" s="141" t="s">
        <v>1529</v>
      </c>
      <c r="I502" s="138">
        <v>103667</v>
      </c>
    </row>
    <row r="503" spans="7:9" x14ac:dyDescent="0.2">
      <c r="G503" s="138"/>
      <c r="H503" s="141" t="s">
        <v>713</v>
      </c>
      <c r="I503" s="138">
        <v>103675</v>
      </c>
    </row>
    <row r="504" spans="7:9" x14ac:dyDescent="0.2">
      <c r="G504" s="138"/>
      <c r="H504" s="141" t="s">
        <v>1336</v>
      </c>
      <c r="I504" s="138">
        <v>103829</v>
      </c>
    </row>
    <row r="505" spans="7:9" x14ac:dyDescent="0.2">
      <c r="G505" s="138"/>
      <c r="H505" s="141" t="s">
        <v>1530</v>
      </c>
      <c r="I505" s="138">
        <v>103837</v>
      </c>
    </row>
    <row r="506" spans="7:9" x14ac:dyDescent="0.2">
      <c r="G506" s="138"/>
      <c r="H506" s="141" t="s">
        <v>1532</v>
      </c>
      <c r="I506" s="138">
        <v>103845</v>
      </c>
    </row>
    <row r="507" spans="7:9" x14ac:dyDescent="0.2">
      <c r="G507" s="138"/>
      <c r="H507" s="141" t="s">
        <v>1536</v>
      </c>
      <c r="I507" s="138">
        <v>104213</v>
      </c>
    </row>
    <row r="508" spans="7:9" x14ac:dyDescent="0.2">
      <c r="G508" s="138"/>
      <c r="H508" s="141" t="s">
        <v>771</v>
      </c>
      <c r="I508" s="138">
        <v>104248</v>
      </c>
    </row>
    <row r="509" spans="7:9" x14ac:dyDescent="0.2">
      <c r="G509" s="138"/>
      <c r="H509" s="141" t="s">
        <v>399</v>
      </c>
      <c r="I509" s="138">
        <v>104256</v>
      </c>
    </row>
    <row r="510" spans="7:9" x14ac:dyDescent="0.2">
      <c r="G510" s="138"/>
      <c r="H510" s="141" t="s">
        <v>689</v>
      </c>
      <c r="I510" s="138">
        <v>104264</v>
      </c>
    </row>
    <row r="511" spans="7:9" x14ac:dyDescent="0.2">
      <c r="G511" s="138"/>
      <c r="H511" s="141" t="s">
        <v>517</v>
      </c>
      <c r="I511" s="138">
        <v>104281</v>
      </c>
    </row>
    <row r="512" spans="7:9" x14ac:dyDescent="0.2">
      <c r="G512" s="138"/>
      <c r="H512" s="141" t="s">
        <v>1537</v>
      </c>
      <c r="I512" s="138">
        <v>104299</v>
      </c>
    </row>
    <row r="513" spans="7:9" x14ac:dyDescent="0.2">
      <c r="G513" s="138"/>
      <c r="H513" s="141" t="s">
        <v>1538</v>
      </c>
      <c r="I513" s="138">
        <v>104434</v>
      </c>
    </row>
    <row r="514" spans="7:9" x14ac:dyDescent="0.2">
      <c r="G514" s="138"/>
      <c r="H514" s="141" t="s">
        <v>856</v>
      </c>
      <c r="I514" s="138">
        <v>104442</v>
      </c>
    </row>
    <row r="515" spans="7:9" x14ac:dyDescent="0.2">
      <c r="G515" s="138"/>
      <c r="H515" s="141" t="s">
        <v>1490</v>
      </c>
      <c r="I515" s="138">
        <v>104485</v>
      </c>
    </row>
    <row r="516" spans="7:9" x14ac:dyDescent="0.2">
      <c r="G516" s="138"/>
      <c r="H516" s="141" t="s">
        <v>90</v>
      </c>
      <c r="I516" s="138">
        <v>104493</v>
      </c>
    </row>
    <row r="517" spans="7:9" x14ac:dyDescent="0.2">
      <c r="G517" s="138"/>
      <c r="H517" s="141" t="s">
        <v>1262</v>
      </c>
      <c r="I517" s="138">
        <v>104647</v>
      </c>
    </row>
    <row r="518" spans="7:9" x14ac:dyDescent="0.2">
      <c r="G518" s="138"/>
      <c r="H518" s="141" t="s">
        <v>913</v>
      </c>
      <c r="I518" s="138">
        <v>105210</v>
      </c>
    </row>
    <row r="519" spans="7:9" x14ac:dyDescent="0.2">
      <c r="G519" s="138"/>
      <c r="H519" s="141" t="s">
        <v>274</v>
      </c>
      <c r="I519" s="138">
        <v>105228</v>
      </c>
    </row>
    <row r="520" spans="7:9" x14ac:dyDescent="0.2">
      <c r="G520" s="138"/>
      <c r="H520" s="141" t="s">
        <v>1539</v>
      </c>
      <c r="I520" s="138">
        <v>105236</v>
      </c>
    </row>
    <row r="521" spans="7:9" x14ac:dyDescent="0.2">
      <c r="G521" s="138"/>
      <c r="H521" s="141" t="s">
        <v>34</v>
      </c>
      <c r="I521" s="138">
        <v>105244</v>
      </c>
    </row>
    <row r="522" spans="7:9" x14ac:dyDescent="0.2">
      <c r="G522" s="138"/>
      <c r="H522" s="141" t="s">
        <v>1540</v>
      </c>
      <c r="I522" s="138">
        <v>105252</v>
      </c>
    </row>
    <row r="523" spans="7:9" x14ac:dyDescent="0.2">
      <c r="G523" s="140" t="s">
        <v>5</v>
      </c>
      <c r="H523" s="137"/>
      <c r="I523" s="143">
        <v>110001</v>
      </c>
    </row>
    <row r="524" spans="7:9" x14ac:dyDescent="0.2">
      <c r="G524" s="138"/>
      <c r="H524" s="141" t="s">
        <v>360</v>
      </c>
      <c r="I524" s="138">
        <v>111007</v>
      </c>
    </row>
    <row r="525" spans="7:9" x14ac:dyDescent="0.2">
      <c r="G525" s="138"/>
      <c r="H525" s="141" t="s">
        <v>462</v>
      </c>
      <c r="I525" s="138">
        <v>112011</v>
      </c>
    </row>
    <row r="526" spans="7:9" x14ac:dyDescent="0.2">
      <c r="G526" s="138"/>
      <c r="H526" s="141" t="s">
        <v>469</v>
      </c>
      <c r="I526" s="138">
        <v>112020</v>
      </c>
    </row>
    <row r="527" spans="7:9" x14ac:dyDescent="0.2">
      <c r="G527" s="138"/>
      <c r="H527" s="141" t="s">
        <v>101</v>
      </c>
      <c r="I527" s="138">
        <v>112038</v>
      </c>
    </row>
    <row r="528" spans="7:9" x14ac:dyDescent="0.2">
      <c r="G528" s="138"/>
      <c r="H528" s="141" t="s">
        <v>470</v>
      </c>
      <c r="I528" s="138">
        <v>112062</v>
      </c>
    </row>
    <row r="529" spans="7:9" x14ac:dyDescent="0.2">
      <c r="G529" s="138"/>
      <c r="H529" s="141" t="s">
        <v>242</v>
      </c>
      <c r="I529" s="138">
        <v>112071</v>
      </c>
    </row>
    <row r="530" spans="7:9" x14ac:dyDescent="0.2">
      <c r="G530" s="138"/>
      <c r="H530" s="141" t="s">
        <v>472</v>
      </c>
      <c r="I530" s="138">
        <v>112089</v>
      </c>
    </row>
    <row r="531" spans="7:9" x14ac:dyDescent="0.2">
      <c r="G531" s="138"/>
      <c r="H531" s="141" t="s">
        <v>475</v>
      </c>
      <c r="I531" s="138">
        <v>112097</v>
      </c>
    </row>
    <row r="532" spans="7:9" x14ac:dyDescent="0.2">
      <c r="G532" s="138"/>
      <c r="H532" s="141" t="s">
        <v>432</v>
      </c>
      <c r="I532" s="138">
        <v>112101</v>
      </c>
    </row>
    <row r="533" spans="7:9" x14ac:dyDescent="0.2">
      <c r="G533" s="138"/>
      <c r="H533" s="141" t="s">
        <v>480</v>
      </c>
      <c r="I533" s="138">
        <v>112119</v>
      </c>
    </row>
    <row r="534" spans="7:9" x14ac:dyDescent="0.2">
      <c r="G534" s="138"/>
      <c r="H534" s="141" t="s">
        <v>483</v>
      </c>
      <c r="I534" s="138">
        <v>112127</v>
      </c>
    </row>
    <row r="535" spans="7:9" x14ac:dyDescent="0.2">
      <c r="G535" s="138"/>
      <c r="H535" s="141" t="s">
        <v>486</v>
      </c>
      <c r="I535" s="138">
        <v>112143</v>
      </c>
    </row>
    <row r="536" spans="7:9" x14ac:dyDescent="0.2">
      <c r="G536" s="138"/>
      <c r="H536" s="141" t="s">
        <v>489</v>
      </c>
      <c r="I536" s="138">
        <v>112151</v>
      </c>
    </row>
    <row r="537" spans="7:9" x14ac:dyDescent="0.2">
      <c r="G537" s="138"/>
      <c r="H537" s="141" t="s">
        <v>457</v>
      </c>
      <c r="I537" s="138">
        <v>112160</v>
      </c>
    </row>
    <row r="538" spans="7:9" x14ac:dyDescent="0.2">
      <c r="G538" s="138"/>
      <c r="H538" s="141" t="s">
        <v>491</v>
      </c>
      <c r="I538" s="138">
        <v>112178</v>
      </c>
    </row>
    <row r="539" spans="7:9" x14ac:dyDescent="0.2">
      <c r="G539" s="138"/>
      <c r="H539" s="141" t="s">
        <v>492</v>
      </c>
      <c r="I539" s="138">
        <v>112186</v>
      </c>
    </row>
    <row r="540" spans="7:9" x14ac:dyDescent="0.2">
      <c r="G540" s="138"/>
      <c r="H540" s="141" t="s">
        <v>494</v>
      </c>
      <c r="I540" s="138">
        <v>112194</v>
      </c>
    </row>
    <row r="541" spans="7:9" x14ac:dyDescent="0.2">
      <c r="G541" s="138"/>
      <c r="H541" s="141" t="s">
        <v>496</v>
      </c>
      <c r="I541" s="138">
        <v>112216</v>
      </c>
    </row>
    <row r="542" spans="7:9" x14ac:dyDescent="0.2">
      <c r="G542" s="138"/>
      <c r="H542" s="141" t="s">
        <v>498</v>
      </c>
      <c r="I542" s="138">
        <v>112224</v>
      </c>
    </row>
    <row r="543" spans="7:9" x14ac:dyDescent="0.2">
      <c r="G543" s="138"/>
      <c r="H543" s="141" t="s">
        <v>179</v>
      </c>
      <c r="I543" s="138">
        <v>112232</v>
      </c>
    </row>
    <row r="544" spans="7:9" x14ac:dyDescent="0.2">
      <c r="G544" s="138"/>
      <c r="H544" s="141" t="s">
        <v>501</v>
      </c>
      <c r="I544" s="138">
        <v>112241</v>
      </c>
    </row>
    <row r="545" spans="7:9" x14ac:dyDescent="0.2">
      <c r="G545" s="138"/>
      <c r="H545" s="141" t="s">
        <v>505</v>
      </c>
      <c r="I545" s="138">
        <v>112259</v>
      </c>
    </row>
    <row r="546" spans="7:9" x14ac:dyDescent="0.2">
      <c r="G546" s="138"/>
      <c r="H546" s="141" t="s">
        <v>508</v>
      </c>
      <c r="I546" s="138">
        <v>112275</v>
      </c>
    </row>
    <row r="547" spans="7:9" x14ac:dyDescent="0.2">
      <c r="G547" s="138"/>
      <c r="H547" s="141" t="s">
        <v>195</v>
      </c>
      <c r="I547" s="138">
        <v>112283</v>
      </c>
    </row>
    <row r="548" spans="7:9" x14ac:dyDescent="0.2">
      <c r="G548" s="138"/>
      <c r="H548" s="141" t="s">
        <v>463</v>
      </c>
      <c r="I548" s="138">
        <v>112291</v>
      </c>
    </row>
    <row r="549" spans="7:9" x14ac:dyDescent="0.2">
      <c r="G549" s="138"/>
      <c r="H549" s="141" t="s">
        <v>513</v>
      </c>
      <c r="I549" s="138">
        <v>112305</v>
      </c>
    </row>
    <row r="550" spans="7:9" x14ac:dyDescent="0.2">
      <c r="G550" s="138"/>
      <c r="H550" s="141" t="s">
        <v>514</v>
      </c>
      <c r="I550" s="138">
        <v>112313</v>
      </c>
    </row>
    <row r="551" spans="7:9" x14ac:dyDescent="0.2">
      <c r="G551" s="138"/>
      <c r="H551" s="141" t="s">
        <v>518</v>
      </c>
      <c r="I551" s="138">
        <v>112321</v>
      </c>
    </row>
    <row r="552" spans="7:9" x14ac:dyDescent="0.2">
      <c r="G552" s="138"/>
      <c r="H552" s="141" t="s">
        <v>520</v>
      </c>
      <c r="I552" s="138">
        <v>112330</v>
      </c>
    </row>
    <row r="553" spans="7:9" x14ac:dyDescent="0.2">
      <c r="G553" s="138"/>
      <c r="H553" s="141" t="s">
        <v>521</v>
      </c>
      <c r="I553" s="138">
        <v>112348</v>
      </c>
    </row>
    <row r="554" spans="7:9" x14ac:dyDescent="0.2">
      <c r="G554" s="138"/>
      <c r="H554" s="141" t="s">
        <v>525</v>
      </c>
      <c r="I554" s="138">
        <v>112356</v>
      </c>
    </row>
    <row r="555" spans="7:9" x14ac:dyDescent="0.2">
      <c r="G555" s="138"/>
      <c r="H555" s="141" t="s">
        <v>531</v>
      </c>
      <c r="I555" s="138">
        <v>112372</v>
      </c>
    </row>
    <row r="556" spans="7:9" x14ac:dyDescent="0.2">
      <c r="G556" s="138"/>
      <c r="H556" s="141" t="s">
        <v>414</v>
      </c>
      <c r="I556" s="138">
        <v>112381</v>
      </c>
    </row>
    <row r="557" spans="7:9" x14ac:dyDescent="0.2">
      <c r="G557" s="138"/>
      <c r="H557" s="141" t="s">
        <v>509</v>
      </c>
      <c r="I557" s="138">
        <v>112399</v>
      </c>
    </row>
    <row r="558" spans="7:9" x14ac:dyDescent="0.2">
      <c r="G558" s="138"/>
      <c r="H558" s="141" t="s">
        <v>535</v>
      </c>
      <c r="I558" s="138">
        <v>112402</v>
      </c>
    </row>
    <row r="559" spans="7:9" x14ac:dyDescent="0.2">
      <c r="G559" s="138"/>
      <c r="H559" s="141" t="s">
        <v>537</v>
      </c>
      <c r="I559" s="138">
        <v>112411</v>
      </c>
    </row>
    <row r="560" spans="7:9" x14ac:dyDescent="0.2">
      <c r="G560" s="138"/>
      <c r="H560" s="141" t="s">
        <v>541</v>
      </c>
      <c r="I560" s="138">
        <v>112429</v>
      </c>
    </row>
    <row r="561" spans="7:9" x14ac:dyDescent="0.2">
      <c r="G561" s="138"/>
      <c r="H561" s="141" t="s">
        <v>544</v>
      </c>
      <c r="I561" s="138">
        <v>112437</v>
      </c>
    </row>
    <row r="562" spans="7:9" x14ac:dyDescent="0.2">
      <c r="G562" s="138"/>
      <c r="H562" s="141" t="s">
        <v>270</v>
      </c>
      <c r="I562" s="138">
        <v>112453</v>
      </c>
    </row>
    <row r="563" spans="7:9" x14ac:dyDescent="0.2">
      <c r="G563" s="138"/>
      <c r="H563" s="141" t="s">
        <v>779</v>
      </c>
      <c r="I563" s="138">
        <v>112461</v>
      </c>
    </row>
    <row r="564" spans="7:9" x14ac:dyDescent="0.2">
      <c r="G564" s="138"/>
      <c r="H564" s="141" t="s">
        <v>1541</v>
      </c>
      <c r="I564" s="138">
        <v>113018</v>
      </c>
    </row>
    <row r="565" spans="7:9" x14ac:dyDescent="0.2">
      <c r="G565" s="138"/>
      <c r="H565" s="141" t="s">
        <v>1543</v>
      </c>
      <c r="I565" s="138">
        <v>113247</v>
      </c>
    </row>
    <row r="566" spans="7:9" x14ac:dyDescent="0.2">
      <c r="G566" s="138"/>
      <c r="H566" s="141" t="s">
        <v>1544</v>
      </c>
      <c r="I566" s="138">
        <v>113263</v>
      </c>
    </row>
    <row r="567" spans="7:9" x14ac:dyDescent="0.2">
      <c r="G567" s="138"/>
      <c r="H567" s="141" t="s">
        <v>1455</v>
      </c>
      <c r="I567" s="138">
        <v>113271</v>
      </c>
    </row>
    <row r="568" spans="7:9" x14ac:dyDescent="0.2">
      <c r="G568" s="138"/>
      <c r="H568" s="141" t="s">
        <v>1545</v>
      </c>
      <c r="I568" s="138">
        <v>113417</v>
      </c>
    </row>
    <row r="569" spans="7:9" x14ac:dyDescent="0.2">
      <c r="G569" s="138"/>
      <c r="H569" s="141" t="s">
        <v>1546</v>
      </c>
      <c r="I569" s="138">
        <v>113425</v>
      </c>
    </row>
    <row r="570" spans="7:9" x14ac:dyDescent="0.2">
      <c r="G570" s="138"/>
      <c r="H570" s="141" t="s">
        <v>1548</v>
      </c>
      <c r="I570" s="138">
        <v>113433</v>
      </c>
    </row>
    <row r="571" spans="7:9" x14ac:dyDescent="0.2">
      <c r="G571" s="138"/>
      <c r="H571" s="141" t="s">
        <v>1549</v>
      </c>
      <c r="I571" s="138">
        <v>113468</v>
      </c>
    </row>
    <row r="572" spans="7:9" x14ac:dyDescent="0.2">
      <c r="G572" s="138"/>
      <c r="H572" s="141" t="s">
        <v>575</v>
      </c>
      <c r="I572" s="138">
        <v>113476</v>
      </c>
    </row>
    <row r="573" spans="7:9" x14ac:dyDescent="0.2">
      <c r="G573" s="138"/>
      <c r="H573" s="141" t="s">
        <v>1550</v>
      </c>
      <c r="I573" s="138">
        <v>113484</v>
      </c>
    </row>
    <row r="574" spans="7:9" x14ac:dyDescent="0.2">
      <c r="G574" s="138"/>
      <c r="H574" s="141" t="s">
        <v>892</v>
      </c>
      <c r="I574" s="138">
        <v>113492</v>
      </c>
    </row>
    <row r="575" spans="7:9" x14ac:dyDescent="0.2">
      <c r="G575" s="138"/>
      <c r="H575" s="141" t="s">
        <v>543</v>
      </c>
      <c r="I575" s="138">
        <v>113611</v>
      </c>
    </row>
    <row r="576" spans="7:9" x14ac:dyDescent="0.2">
      <c r="G576" s="138"/>
      <c r="H576" s="141" t="s">
        <v>440</v>
      </c>
      <c r="I576" s="138">
        <v>113620</v>
      </c>
    </row>
    <row r="577" spans="7:9" x14ac:dyDescent="0.2">
      <c r="G577" s="138"/>
      <c r="H577" s="141" t="s">
        <v>1553</v>
      </c>
      <c r="I577" s="138">
        <v>113638</v>
      </c>
    </row>
    <row r="578" spans="7:9" x14ac:dyDescent="0.2">
      <c r="G578" s="138"/>
      <c r="H578" s="141" t="s">
        <v>1547</v>
      </c>
      <c r="I578" s="138">
        <v>113654</v>
      </c>
    </row>
    <row r="579" spans="7:9" x14ac:dyDescent="0.2">
      <c r="G579" s="138"/>
      <c r="H579" s="141" t="s">
        <v>1554</v>
      </c>
      <c r="I579" s="138">
        <v>113697</v>
      </c>
    </row>
    <row r="580" spans="7:9" x14ac:dyDescent="0.2">
      <c r="G580" s="138"/>
      <c r="H580" s="141" t="s">
        <v>971</v>
      </c>
      <c r="I580" s="138">
        <v>113816</v>
      </c>
    </row>
    <row r="581" spans="7:9" x14ac:dyDescent="0.2">
      <c r="G581" s="138"/>
      <c r="H581" s="141" t="s">
        <v>27</v>
      </c>
      <c r="I581" s="138">
        <v>113832</v>
      </c>
    </row>
    <row r="582" spans="7:9" x14ac:dyDescent="0.2">
      <c r="G582" s="138"/>
      <c r="H582" s="141" t="s">
        <v>1556</v>
      </c>
      <c r="I582" s="138">
        <v>113859</v>
      </c>
    </row>
    <row r="583" spans="7:9" x14ac:dyDescent="0.2">
      <c r="G583" s="138"/>
      <c r="H583" s="141" t="s">
        <v>291</v>
      </c>
      <c r="I583" s="138">
        <v>114081</v>
      </c>
    </row>
    <row r="584" spans="7:9" x14ac:dyDescent="0.2">
      <c r="G584" s="138"/>
      <c r="H584" s="141" t="s">
        <v>1185</v>
      </c>
      <c r="I584" s="138">
        <v>114421</v>
      </c>
    </row>
    <row r="585" spans="7:9" x14ac:dyDescent="0.2">
      <c r="G585" s="138"/>
      <c r="H585" s="141" t="s">
        <v>1557</v>
      </c>
      <c r="I585" s="138">
        <v>114642</v>
      </c>
    </row>
    <row r="586" spans="7:9" x14ac:dyDescent="0.2">
      <c r="G586" s="138"/>
      <c r="H586" s="141" t="s">
        <v>374</v>
      </c>
      <c r="I586" s="138">
        <v>114651</v>
      </c>
    </row>
    <row r="587" spans="7:9" x14ac:dyDescent="0.2">
      <c r="G587" s="140" t="s">
        <v>546</v>
      </c>
      <c r="H587" s="137"/>
      <c r="I587" s="143">
        <v>120006</v>
      </c>
    </row>
    <row r="588" spans="7:9" x14ac:dyDescent="0.2">
      <c r="G588" s="138"/>
      <c r="H588" s="141" t="s">
        <v>182</v>
      </c>
      <c r="I588" s="138">
        <v>121002</v>
      </c>
    </row>
    <row r="589" spans="7:9" x14ac:dyDescent="0.2">
      <c r="G589" s="138"/>
      <c r="H589" s="141" t="s">
        <v>549</v>
      </c>
      <c r="I589" s="138">
        <v>122025</v>
      </c>
    </row>
    <row r="590" spans="7:9" x14ac:dyDescent="0.2">
      <c r="G590" s="138"/>
      <c r="H590" s="141" t="s">
        <v>550</v>
      </c>
      <c r="I590" s="138">
        <v>122033</v>
      </c>
    </row>
    <row r="591" spans="7:9" x14ac:dyDescent="0.2">
      <c r="G591" s="138"/>
      <c r="H591" s="141" t="s">
        <v>554</v>
      </c>
      <c r="I591" s="138">
        <v>122041</v>
      </c>
    </row>
    <row r="592" spans="7:9" x14ac:dyDescent="0.2">
      <c r="G592" s="138"/>
      <c r="H592" s="141" t="s">
        <v>556</v>
      </c>
      <c r="I592" s="138">
        <v>122050</v>
      </c>
    </row>
    <row r="593" spans="7:9" x14ac:dyDescent="0.2">
      <c r="G593" s="138"/>
      <c r="H593" s="141" t="s">
        <v>303</v>
      </c>
      <c r="I593" s="138">
        <v>122068</v>
      </c>
    </row>
    <row r="594" spans="7:9" x14ac:dyDescent="0.2">
      <c r="G594" s="138"/>
      <c r="H594" s="141" t="s">
        <v>560</v>
      </c>
      <c r="I594" s="138">
        <v>122076</v>
      </c>
    </row>
    <row r="595" spans="7:9" x14ac:dyDescent="0.2">
      <c r="G595" s="138"/>
      <c r="H595" s="141" t="s">
        <v>533</v>
      </c>
      <c r="I595" s="138">
        <v>122084</v>
      </c>
    </row>
    <row r="596" spans="7:9" x14ac:dyDescent="0.2">
      <c r="G596" s="138"/>
      <c r="H596" s="141" t="s">
        <v>487</v>
      </c>
      <c r="I596" s="138">
        <v>122106</v>
      </c>
    </row>
    <row r="597" spans="7:9" x14ac:dyDescent="0.2">
      <c r="G597" s="138"/>
      <c r="H597" s="141" t="s">
        <v>561</v>
      </c>
      <c r="I597" s="138">
        <v>122114</v>
      </c>
    </row>
    <row r="598" spans="7:9" x14ac:dyDescent="0.2">
      <c r="G598" s="138"/>
      <c r="H598" s="141" t="s">
        <v>563</v>
      </c>
      <c r="I598" s="138">
        <v>122122</v>
      </c>
    </row>
    <row r="599" spans="7:9" x14ac:dyDescent="0.2">
      <c r="G599" s="138"/>
      <c r="H599" s="141" t="s">
        <v>571</v>
      </c>
      <c r="I599" s="138">
        <v>122131</v>
      </c>
    </row>
    <row r="600" spans="7:9" x14ac:dyDescent="0.2">
      <c r="G600" s="138"/>
      <c r="H600" s="141" t="s">
        <v>574</v>
      </c>
      <c r="I600" s="138">
        <v>122157</v>
      </c>
    </row>
    <row r="601" spans="7:9" x14ac:dyDescent="0.2">
      <c r="G601" s="138"/>
      <c r="H601" s="141" t="s">
        <v>468</v>
      </c>
      <c r="I601" s="138">
        <v>122165</v>
      </c>
    </row>
    <row r="602" spans="7:9" x14ac:dyDescent="0.2">
      <c r="G602" s="138"/>
      <c r="H602" s="141" t="s">
        <v>238</v>
      </c>
      <c r="I602" s="138">
        <v>122173</v>
      </c>
    </row>
    <row r="603" spans="7:9" x14ac:dyDescent="0.2">
      <c r="G603" s="138"/>
      <c r="H603" s="141" t="s">
        <v>576</v>
      </c>
      <c r="I603" s="138">
        <v>122181</v>
      </c>
    </row>
    <row r="604" spans="7:9" x14ac:dyDescent="0.2">
      <c r="G604" s="138"/>
      <c r="H604" s="141" t="s">
        <v>542</v>
      </c>
      <c r="I604" s="138">
        <v>122190</v>
      </c>
    </row>
    <row r="605" spans="7:9" x14ac:dyDescent="0.2">
      <c r="G605" s="138"/>
      <c r="H605" s="141" t="s">
        <v>577</v>
      </c>
      <c r="I605" s="138">
        <v>122203</v>
      </c>
    </row>
    <row r="606" spans="7:9" x14ac:dyDescent="0.2">
      <c r="G606" s="138"/>
      <c r="H606" s="141" t="s">
        <v>586</v>
      </c>
      <c r="I606" s="138">
        <v>122211</v>
      </c>
    </row>
    <row r="607" spans="7:9" x14ac:dyDescent="0.2">
      <c r="G607" s="138"/>
      <c r="H607" s="141" t="s">
        <v>17</v>
      </c>
      <c r="I607" s="138">
        <v>122220</v>
      </c>
    </row>
    <row r="608" spans="7:9" x14ac:dyDescent="0.2">
      <c r="G608" s="138"/>
      <c r="H608" s="141" t="s">
        <v>590</v>
      </c>
      <c r="I608" s="138">
        <v>122238</v>
      </c>
    </row>
    <row r="609" spans="7:9" x14ac:dyDescent="0.2">
      <c r="G609" s="138"/>
      <c r="H609" s="141" t="s">
        <v>587</v>
      </c>
      <c r="I609" s="138">
        <v>122246</v>
      </c>
    </row>
    <row r="610" spans="7:9" x14ac:dyDescent="0.2">
      <c r="G610" s="138"/>
      <c r="H610" s="141" t="s">
        <v>595</v>
      </c>
      <c r="I610" s="138">
        <v>122254</v>
      </c>
    </row>
    <row r="611" spans="7:9" x14ac:dyDescent="0.2">
      <c r="G611" s="138"/>
      <c r="H611" s="141" t="s">
        <v>596</v>
      </c>
      <c r="I611" s="138">
        <v>122262</v>
      </c>
    </row>
    <row r="612" spans="7:9" x14ac:dyDescent="0.2">
      <c r="G612" s="138"/>
      <c r="H612" s="141" t="s">
        <v>600</v>
      </c>
      <c r="I612" s="138">
        <v>122271</v>
      </c>
    </row>
    <row r="613" spans="7:9" x14ac:dyDescent="0.2">
      <c r="G613" s="138"/>
      <c r="H613" s="141" t="s">
        <v>603</v>
      </c>
      <c r="I613" s="138">
        <v>122289</v>
      </c>
    </row>
    <row r="614" spans="7:9" x14ac:dyDescent="0.2">
      <c r="G614" s="138"/>
      <c r="H614" s="141" t="s">
        <v>245</v>
      </c>
      <c r="I614" s="138">
        <v>122297</v>
      </c>
    </row>
    <row r="615" spans="7:9" x14ac:dyDescent="0.2">
      <c r="G615" s="138"/>
      <c r="H615" s="141" t="s">
        <v>111</v>
      </c>
      <c r="I615" s="138">
        <v>122301</v>
      </c>
    </row>
    <row r="616" spans="7:9" x14ac:dyDescent="0.2">
      <c r="G616" s="138"/>
      <c r="H616" s="141" t="s">
        <v>507</v>
      </c>
      <c r="I616" s="138">
        <v>122319</v>
      </c>
    </row>
    <row r="617" spans="7:9" x14ac:dyDescent="0.2">
      <c r="G617" s="138"/>
      <c r="H617" s="141" t="s">
        <v>605</v>
      </c>
      <c r="I617" s="138">
        <v>122327</v>
      </c>
    </row>
    <row r="618" spans="7:9" x14ac:dyDescent="0.2">
      <c r="G618" s="138"/>
      <c r="H618" s="141" t="s">
        <v>606</v>
      </c>
      <c r="I618" s="138">
        <v>122335</v>
      </c>
    </row>
    <row r="619" spans="7:9" x14ac:dyDescent="0.2">
      <c r="G619" s="138"/>
      <c r="H619" s="141" t="s">
        <v>607</v>
      </c>
      <c r="I619" s="138">
        <v>122343</v>
      </c>
    </row>
    <row r="620" spans="7:9" x14ac:dyDescent="0.2">
      <c r="G620" s="138"/>
      <c r="H620" s="141" t="s">
        <v>610</v>
      </c>
      <c r="I620" s="138">
        <v>122351</v>
      </c>
    </row>
    <row r="621" spans="7:9" x14ac:dyDescent="0.2">
      <c r="G621" s="138"/>
      <c r="H621" s="141" t="s">
        <v>613</v>
      </c>
      <c r="I621" s="138">
        <v>122360</v>
      </c>
    </row>
    <row r="622" spans="7:9" x14ac:dyDescent="0.2">
      <c r="G622" s="138"/>
      <c r="H622" s="141" t="s">
        <v>616</v>
      </c>
      <c r="I622" s="138">
        <v>122378</v>
      </c>
    </row>
    <row r="623" spans="7:9" x14ac:dyDescent="0.2">
      <c r="G623" s="138"/>
      <c r="H623" s="141" t="s">
        <v>321</v>
      </c>
      <c r="I623" s="138">
        <v>122386</v>
      </c>
    </row>
    <row r="624" spans="7:9" x14ac:dyDescent="0.2">
      <c r="G624" s="138"/>
      <c r="H624" s="141" t="s">
        <v>1558</v>
      </c>
      <c r="I624" s="138">
        <v>122394</v>
      </c>
    </row>
    <row r="625" spans="7:9" x14ac:dyDescent="0.2">
      <c r="G625" s="138"/>
      <c r="H625" s="141" t="s">
        <v>1559</v>
      </c>
      <c r="I625" s="138">
        <v>123226</v>
      </c>
    </row>
    <row r="626" spans="7:9" x14ac:dyDescent="0.2">
      <c r="G626" s="138"/>
      <c r="H626" s="141" t="s">
        <v>1461</v>
      </c>
      <c r="I626" s="138">
        <v>123293</v>
      </c>
    </row>
    <row r="627" spans="7:9" x14ac:dyDescent="0.2">
      <c r="G627" s="138"/>
      <c r="H627" s="141" t="s">
        <v>540</v>
      </c>
      <c r="I627" s="138">
        <v>123421</v>
      </c>
    </row>
    <row r="628" spans="7:9" x14ac:dyDescent="0.2">
      <c r="G628" s="138"/>
      <c r="H628" s="141" t="s">
        <v>1561</v>
      </c>
      <c r="I628" s="138">
        <v>123471</v>
      </c>
    </row>
    <row r="629" spans="7:9" x14ac:dyDescent="0.2">
      <c r="G629" s="138"/>
      <c r="H629" s="141" t="s">
        <v>742</v>
      </c>
      <c r="I629" s="138">
        <v>123498</v>
      </c>
    </row>
    <row r="630" spans="7:9" x14ac:dyDescent="0.2">
      <c r="G630" s="138"/>
      <c r="H630" s="141" t="s">
        <v>1562</v>
      </c>
      <c r="I630" s="138">
        <v>124036</v>
      </c>
    </row>
    <row r="631" spans="7:9" x14ac:dyDescent="0.2">
      <c r="G631" s="138"/>
      <c r="H631" s="141" t="s">
        <v>1563</v>
      </c>
      <c r="I631" s="138">
        <v>124095</v>
      </c>
    </row>
    <row r="632" spans="7:9" x14ac:dyDescent="0.2">
      <c r="G632" s="138"/>
      <c r="H632" s="141" t="s">
        <v>1565</v>
      </c>
      <c r="I632" s="138">
        <v>124109</v>
      </c>
    </row>
    <row r="633" spans="7:9" x14ac:dyDescent="0.2">
      <c r="G633" s="138"/>
      <c r="H633" s="141" t="s">
        <v>709</v>
      </c>
      <c r="I633" s="138">
        <v>124214</v>
      </c>
    </row>
    <row r="634" spans="7:9" x14ac:dyDescent="0.2">
      <c r="G634" s="138"/>
      <c r="H634" s="141" t="s">
        <v>988</v>
      </c>
      <c r="I634" s="138">
        <v>124222</v>
      </c>
    </row>
    <row r="635" spans="7:9" x14ac:dyDescent="0.2">
      <c r="G635" s="138"/>
      <c r="H635" s="141" t="s">
        <v>1221</v>
      </c>
      <c r="I635" s="138">
        <v>124231</v>
      </c>
    </row>
    <row r="636" spans="7:9" x14ac:dyDescent="0.2">
      <c r="G636" s="138"/>
      <c r="H636" s="141" t="s">
        <v>1566</v>
      </c>
      <c r="I636" s="138">
        <v>124249</v>
      </c>
    </row>
    <row r="637" spans="7:9" x14ac:dyDescent="0.2">
      <c r="G637" s="138"/>
      <c r="H637" s="141" t="s">
        <v>1568</v>
      </c>
      <c r="I637" s="138">
        <v>124265</v>
      </c>
    </row>
    <row r="638" spans="7:9" x14ac:dyDescent="0.2">
      <c r="G638" s="138"/>
      <c r="H638" s="141" t="s">
        <v>1569</v>
      </c>
      <c r="I638" s="138">
        <v>124273</v>
      </c>
    </row>
    <row r="639" spans="7:9" x14ac:dyDescent="0.2">
      <c r="G639" s="138"/>
      <c r="H639" s="141" t="s">
        <v>1570</v>
      </c>
      <c r="I639" s="138">
        <v>124419</v>
      </c>
    </row>
    <row r="640" spans="7:9" x14ac:dyDescent="0.2">
      <c r="G640" s="138"/>
      <c r="H640" s="141" t="s">
        <v>503</v>
      </c>
      <c r="I640" s="138">
        <v>124435</v>
      </c>
    </row>
    <row r="641" spans="7:9" x14ac:dyDescent="0.2">
      <c r="G641" s="138"/>
      <c r="H641" s="141" t="s">
        <v>1571</v>
      </c>
      <c r="I641" s="138">
        <v>124630</v>
      </c>
    </row>
    <row r="642" spans="7:9" x14ac:dyDescent="0.2">
      <c r="G642" s="140" t="s">
        <v>617</v>
      </c>
      <c r="H642" s="137"/>
      <c r="I642" s="143">
        <v>130001</v>
      </c>
    </row>
    <row r="643" spans="7:9" x14ac:dyDescent="0.2">
      <c r="G643" s="138"/>
      <c r="H643" s="141" t="s">
        <v>430</v>
      </c>
      <c r="I643" s="138">
        <v>131016</v>
      </c>
    </row>
    <row r="644" spans="7:9" x14ac:dyDescent="0.2">
      <c r="G644" s="138"/>
      <c r="H644" s="141" t="s">
        <v>622</v>
      </c>
      <c r="I644" s="138">
        <v>131024</v>
      </c>
    </row>
    <row r="645" spans="7:9" x14ac:dyDescent="0.2">
      <c r="G645" s="138"/>
      <c r="H645" s="141" t="s">
        <v>625</v>
      </c>
      <c r="I645" s="138">
        <v>131032</v>
      </c>
    </row>
    <row r="646" spans="7:9" x14ac:dyDescent="0.2">
      <c r="G646" s="138"/>
      <c r="H646" s="141" t="s">
        <v>627</v>
      </c>
      <c r="I646" s="138">
        <v>131041</v>
      </c>
    </row>
    <row r="647" spans="7:9" x14ac:dyDescent="0.2">
      <c r="G647" s="138"/>
      <c r="H647" s="141" t="s">
        <v>630</v>
      </c>
      <c r="I647" s="138">
        <v>131059</v>
      </c>
    </row>
    <row r="648" spans="7:9" x14ac:dyDescent="0.2">
      <c r="G648" s="138"/>
      <c r="H648" s="141" t="s">
        <v>499</v>
      </c>
      <c r="I648" s="138">
        <v>131067</v>
      </c>
    </row>
    <row r="649" spans="7:9" x14ac:dyDescent="0.2">
      <c r="G649" s="138"/>
      <c r="H649" s="141" t="s">
        <v>634</v>
      </c>
      <c r="I649" s="138">
        <v>131075</v>
      </c>
    </row>
    <row r="650" spans="7:9" x14ac:dyDescent="0.2">
      <c r="G650" s="138"/>
      <c r="H650" s="141" t="s">
        <v>631</v>
      </c>
      <c r="I650" s="138">
        <v>131083</v>
      </c>
    </row>
    <row r="651" spans="7:9" x14ac:dyDescent="0.2">
      <c r="G651" s="138"/>
      <c r="H651" s="141" t="s">
        <v>636</v>
      </c>
      <c r="I651" s="138">
        <v>131091</v>
      </c>
    </row>
    <row r="652" spans="7:9" x14ac:dyDescent="0.2">
      <c r="G652" s="138"/>
      <c r="H652" s="141" t="s">
        <v>246</v>
      </c>
      <c r="I652" s="138">
        <v>131105</v>
      </c>
    </row>
    <row r="653" spans="7:9" x14ac:dyDescent="0.2">
      <c r="G653" s="138"/>
      <c r="H653" s="141" t="s">
        <v>639</v>
      </c>
      <c r="I653" s="138">
        <v>131113</v>
      </c>
    </row>
    <row r="654" spans="7:9" x14ac:dyDescent="0.2">
      <c r="G654" s="138"/>
      <c r="H654" s="141" t="s">
        <v>319</v>
      </c>
      <c r="I654" s="138">
        <v>131121</v>
      </c>
    </row>
    <row r="655" spans="7:9" x14ac:dyDescent="0.2">
      <c r="G655" s="138"/>
      <c r="H655" s="141" t="s">
        <v>642</v>
      </c>
      <c r="I655" s="138">
        <v>131130</v>
      </c>
    </row>
    <row r="656" spans="7:9" x14ac:dyDescent="0.2">
      <c r="G656" s="138"/>
      <c r="H656" s="141" t="s">
        <v>646</v>
      </c>
      <c r="I656" s="138">
        <v>131148</v>
      </c>
    </row>
    <row r="657" spans="7:9" x14ac:dyDescent="0.2">
      <c r="G657" s="138"/>
      <c r="H657" s="141" t="s">
        <v>653</v>
      </c>
      <c r="I657" s="138">
        <v>131156</v>
      </c>
    </row>
    <row r="658" spans="7:9" x14ac:dyDescent="0.2">
      <c r="G658" s="138"/>
      <c r="H658" s="141" t="s">
        <v>656</v>
      </c>
      <c r="I658" s="138">
        <v>131164</v>
      </c>
    </row>
    <row r="659" spans="7:9" x14ac:dyDescent="0.2">
      <c r="G659" s="138"/>
      <c r="H659" s="141" t="s">
        <v>659</v>
      </c>
      <c r="I659" s="138">
        <v>131172</v>
      </c>
    </row>
    <row r="660" spans="7:9" x14ac:dyDescent="0.2">
      <c r="G660" s="138"/>
      <c r="H660" s="141" t="s">
        <v>661</v>
      </c>
      <c r="I660" s="138">
        <v>131181</v>
      </c>
    </row>
    <row r="661" spans="7:9" x14ac:dyDescent="0.2">
      <c r="G661" s="138"/>
      <c r="H661" s="141" t="s">
        <v>664</v>
      </c>
      <c r="I661" s="138">
        <v>131199</v>
      </c>
    </row>
    <row r="662" spans="7:9" x14ac:dyDescent="0.2">
      <c r="G662" s="138"/>
      <c r="H662" s="141" t="s">
        <v>538</v>
      </c>
      <c r="I662" s="138">
        <v>131202</v>
      </c>
    </row>
    <row r="663" spans="7:9" x14ac:dyDescent="0.2">
      <c r="G663" s="138"/>
      <c r="H663" s="141" t="s">
        <v>666</v>
      </c>
      <c r="I663" s="138">
        <v>131211</v>
      </c>
    </row>
    <row r="664" spans="7:9" x14ac:dyDescent="0.2">
      <c r="G664" s="138"/>
      <c r="H664" s="141" t="s">
        <v>672</v>
      </c>
      <c r="I664" s="138">
        <v>131229</v>
      </c>
    </row>
    <row r="665" spans="7:9" x14ac:dyDescent="0.2">
      <c r="G665" s="138"/>
      <c r="H665" s="141" t="s">
        <v>677</v>
      </c>
      <c r="I665" s="138">
        <v>131237</v>
      </c>
    </row>
    <row r="666" spans="7:9" x14ac:dyDescent="0.2">
      <c r="G666" s="138"/>
      <c r="H666" s="141" t="s">
        <v>679</v>
      </c>
      <c r="I666" s="138">
        <v>132012</v>
      </c>
    </row>
    <row r="667" spans="7:9" x14ac:dyDescent="0.2">
      <c r="G667" s="138"/>
      <c r="H667" s="141" t="s">
        <v>681</v>
      </c>
      <c r="I667" s="138">
        <v>132021</v>
      </c>
    </row>
    <row r="668" spans="7:9" x14ac:dyDescent="0.2">
      <c r="G668" s="138"/>
      <c r="H668" s="141" t="s">
        <v>70</v>
      </c>
      <c r="I668" s="138">
        <v>132039</v>
      </c>
    </row>
    <row r="669" spans="7:9" x14ac:dyDescent="0.2">
      <c r="G669" s="138"/>
      <c r="H669" s="141" t="s">
        <v>119</v>
      </c>
      <c r="I669" s="138">
        <v>132047</v>
      </c>
    </row>
    <row r="670" spans="7:9" x14ac:dyDescent="0.2">
      <c r="G670" s="138"/>
      <c r="H670" s="141" t="s">
        <v>682</v>
      </c>
      <c r="I670" s="138">
        <v>132055</v>
      </c>
    </row>
    <row r="671" spans="7:9" x14ac:dyDescent="0.2">
      <c r="G671" s="138"/>
      <c r="H671" s="141" t="s">
        <v>686</v>
      </c>
      <c r="I671" s="138">
        <v>132063</v>
      </c>
    </row>
    <row r="672" spans="7:9" x14ac:dyDescent="0.2">
      <c r="G672" s="138"/>
      <c r="H672" s="141" t="s">
        <v>67</v>
      </c>
      <c r="I672" s="138">
        <v>132071</v>
      </c>
    </row>
    <row r="673" spans="7:11" x14ac:dyDescent="0.2">
      <c r="G673" s="138"/>
      <c r="H673" s="141" t="s">
        <v>643</v>
      </c>
      <c r="I673" s="138">
        <v>132080</v>
      </c>
    </row>
    <row r="674" spans="7:11" x14ac:dyDescent="0.2">
      <c r="G674" s="138"/>
      <c r="H674" s="141" t="s">
        <v>227</v>
      </c>
      <c r="I674" s="138">
        <v>132098</v>
      </c>
    </row>
    <row r="675" spans="7:11" x14ac:dyDescent="0.2">
      <c r="G675" s="138"/>
      <c r="H675" s="141" t="s">
        <v>694</v>
      </c>
      <c r="I675" s="138">
        <v>132101</v>
      </c>
    </row>
    <row r="676" spans="7:11" x14ac:dyDescent="0.2">
      <c r="G676" s="138"/>
      <c r="H676" s="141" t="s">
        <v>332</v>
      </c>
      <c r="I676" s="138">
        <v>132110</v>
      </c>
    </row>
    <row r="677" spans="7:11" x14ac:dyDescent="0.2">
      <c r="G677" s="138"/>
      <c r="H677" s="141" t="s">
        <v>699</v>
      </c>
      <c r="I677" s="138">
        <v>132128</v>
      </c>
    </row>
    <row r="678" spans="7:11" x14ac:dyDescent="0.2">
      <c r="G678" s="138"/>
      <c r="H678" s="141" t="s">
        <v>703</v>
      </c>
      <c r="I678" s="138">
        <v>132136</v>
      </c>
    </row>
    <row r="679" spans="7:11" x14ac:dyDescent="0.2">
      <c r="G679" s="138"/>
      <c r="H679" s="141" t="s">
        <v>707</v>
      </c>
      <c r="I679" s="138">
        <v>132144</v>
      </c>
    </row>
    <row r="680" spans="7:11" x14ac:dyDescent="0.2">
      <c r="G680" s="138"/>
      <c r="H680" s="141" t="s">
        <v>708</v>
      </c>
      <c r="I680" s="138">
        <v>132152</v>
      </c>
    </row>
    <row r="681" spans="7:11" x14ac:dyDescent="0.2">
      <c r="G681" s="138"/>
      <c r="H681" s="141" t="s">
        <v>316</v>
      </c>
      <c r="I681" s="138">
        <v>132187</v>
      </c>
      <c r="K681" s="141"/>
    </row>
    <row r="682" spans="7:11" x14ac:dyDescent="0.2">
      <c r="G682" s="138"/>
      <c r="H682" s="141" t="s">
        <v>710</v>
      </c>
      <c r="I682" s="138">
        <v>132195</v>
      </c>
    </row>
    <row r="683" spans="7:11" x14ac:dyDescent="0.2">
      <c r="G683" s="138"/>
      <c r="H683" s="141" t="s">
        <v>394</v>
      </c>
      <c r="I683" s="138">
        <v>132209</v>
      </c>
    </row>
    <row r="684" spans="7:11" x14ac:dyDescent="0.2">
      <c r="G684" s="138"/>
      <c r="H684" s="141" t="s">
        <v>712</v>
      </c>
      <c r="I684" s="138">
        <v>132217</v>
      </c>
    </row>
    <row r="685" spans="7:11" x14ac:dyDescent="0.2">
      <c r="G685" s="138"/>
      <c r="H685" s="141" t="s">
        <v>448</v>
      </c>
      <c r="I685" s="138">
        <v>132225</v>
      </c>
    </row>
    <row r="686" spans="7:11" x14ac:dyDescent="0.2">
      <c r="G686" s="138"/>
      <c r="H686" s="141" t="s">
        <v>715</v>
      </c>
      <c r="I686" s="138">
        <v>132233</v>
      </c>
    </row>
    <row r="687" spans="7:11" x14ac:dyDescent="0.2">
      <c r="G687" s="138"/>
      <c r="H687" s="141" t="s">
        <v>720</v>
      </c>
      <c r="I687" s="138">
        <v>132241</v>
      </c>
    </row>
    <row r="688" spans="7:11" x14ac:dyDescent="0.2">
      <c r="G688" s="138"/>
      <c r="H688" s="141" t="s">
        <v>726</v>
      </c>
      <c r="I688" s="138">
        <v>132250</v>
      </c>
    </row>
    <row r="689" spans="7:9" x14ac:dyDescent="0.2">
      <c r="G689" s="138"/>
      <c r="H689" s="141" t="s">
        <v>511</v>
      </c>
      <c r="I689" s="138">
        <v>132276</v>
      </c>
    </row>
    <row r="690" spans="7:9" x14ac:dyDescent="0.2">
      <c r="G690" s="138"/>
      <c r="H690" s="141" t="s">
        <v>94</v>
      </c>
      <c r="I690" s="138">
        <v>132284</v>
      </c>
    </row>
    <row r="691" spans="7:9" x14ac:dyDescent="0.2">
      <c r="G691" s="138"/>
      <c r="H691" s="141" t="s">
        <v>727</v>
      </c>
      <c r="I691" s="138">
        <v>132292</v>
      </c>
    </row>
    <row r="692" spans="7:9" x14ac:dyDescent="0.2">
      <c r="G692" s="138"/>
      <c r="H692" s="141" t="s">
        <v>367</v>
      </c>
      <c r="I692" s="138">
        <v>133035</v>
      </c>
    </row>
    <row r="693" spans="7:9" x14ac:dyDescent="0.2">
      <c r="G693" s="138"/>
      <c r="H693" s="141" t="s">
        <v>1208</v>
      </c>
      <c r="I693" s="138">
        <v>133051</v>
      </c>
    </row>
    <row r="694" spans="7:9" x14ac:dyDescent="0.2">
      <c r="G694" s="138"/>
      <c r="H694" s="141" t="s">
        <v>1443</v>
      </c>
      <c r="I694" s="138">
        <v>133078</v>
      </c>
    </row>
    <row r="695" spans="7:9" x14ac:dyDescent="0.2">
      <c r="G695" s="138"/>
      <c r="H695" s="141" t="s">
        <v>324</v>
      </c>
      <c r="I695" s="138">
        <v>133086</v>
      </c>
    </row>
    <row r="696" spans="7:9" x14ac:dyDescent="0.2">
      <c r="G696" s="138"/>
      <c r="H696" s="141" t="s">
        <v>164</v>
      </c>
      <c r="I696" s="138">
        <v>133612</v>
      </c>
    </row>
    <row r="697" spans="7:9" x14ac:dyDescent="0.2">
      <c r="G697" s="138"/>
      <c r="H697" s="141" t="s">
        <v>728</v>
      </c>
      <c r="I697" s="138">
        <v>133621</v>
      </c>
    </row>
    <row r="698" spans="7:9" x14ac:dyDescent="0.2">
      <c r="G698" s="138"/>
      <c r="H698" s="141" t="s">
        <v>730</v>
      </c>
      <c r="I698" s="138">
        <v>133639</v>
      </c>
    </row>
    <row r="699" spans="7:9" x14ac:dyDescent="0.2">
      <c r="G699" s="138"/>
      <c r="H699" s="141" t="s">
        <v>732</v>
      </c>
      <c r="I699" s="138">
        <v>133647</v>
      </c>
    </row>
    <row r="700" spans="7:9" x14ac:dyDescent="0.2">
      <c r="G700" s="138"/>
      <c r="H700" s="141" t="s">
        <v>745</v>
      </c>
      <c r="I700" s="138">
        <v>133817</v>
      </c>
    </row>
    <row r="701" spans="7:9" x14ac:dyDescent="0.2">
      <c r="G701" s="138"/>
      <c r="H701" s="141" t="s">
        <v>235</v>
      </c>
      <c r="I701" s="138">
        <v>133825</v>
      </c>
    </row>
    <row r="702" spans="7:9" x14ac:dyDescent="0.2">
      <c r="G702" s="138"/>
      <c r="H702" s="141" t="s">
        <v>1572</v>
      </c>
      <c r="I702" s="138">
        <v>134015</v>
      </c>
    </row>
    <row r="703" spans="7:9" x14ac:dyDescent="0.2">
      <c r="G703" s="138"/>
      <c r="H703" s="141" t="s">
        <v>733</v>
      </c>
      <c r="I703" s="138">
        <v>134023</v>
      </c>
    </row>
    <row r="704" spans="7:9" x14ac:dyDescent="0.2">
      <c r="G704" s="138"/>
      <c r="H704" s="141" t="s">
        <v>552</v>
      </c>
      <c r="I704" s="138">
        <v>134210</v>
      </c>
    </row>
    <row r="705" spans="7:9" x14ac:dyDescent="0.2">
      <c r="G705" s="140" t="s">
        <v>734</v>
      </c>
      <c r="H705" s="137"/>
      <c r="I705" s="143">
        <v>140007</v>
      </c>
    </row>
    <row r="706" spans="7:9" x14ac:dyDescent="0.2">
      <c r="G706" s="138"/>
      <c r="H706" s="141" t="s">
        <v>735</v>
      </c>
      <c r="I706" s="138">
        <v>141003</v>
      </c>
    </row>
    <row r="707" spans="7:9" x14ac:dyDescent="0.2">
      <c r="G707" s="138"/>
      <c r="H707" s="141" t="s">
        <v>739</v>
      </c>
      <c r="I707" s="138">
        <v>141305</v>
      </c>
    </row>
    <row r="708" spans="7:9" x14ac:dyDescent="0.2">
      <c r="G708" s="138"/>
      <c r="H708" s="141" t="s">
        <v>391</v>
      </c>
      <c r="I708" s="138">
        <v>141500</v>
      </c>
    </row>
    <row r="709" spans="7:9" x14ac:dyDescent="0.2">
      <c r="G709" s="138"/>
      <c r="H709" s="141" t="s">
        <v>663</v>
      </c>
      <c r="I709" s="138">
        <v>142018</v>
      </c>
    </row>
    <row r="710" spans="7:9" x14ac:dyDescent="0.2">
      <c r="G710" s="138"/>
      <c r="H710" s="141" t="s">
        <v>519</v>
      </c>
      <c r="I710" s="138">
        <v>142034</v>
      </c>
    </row>
    <row r="711" spans="7:9" x14ac:dyDescent="0.2">
      <c r="G711" s="138"/>
      <c r="H711" s="141" t="s">
        <v>741</v>
      </c>
      <c r="I711" s="138">
        <v>142042</v>
      </c>
    </row>
    <row r="712" spans="7:9" x14ac:dyDescent="0.2">
      <c r="G712" s="138"/>
      <c r="H712" s="141" t="s">
        <v>704</v>
      </c>
      <c r="I712" s="138">
        <v>142051</v>
      </c>
    </row>
    <row r="713" spans="7:9" x14ac:dyDescent="0.2">
      <c r="G713" s="138"/>
      <c r="H713" s="141" t="s">
        <v>747</v>
      </c>
      <c r="I713" s="138">
        <v>142069</v>
      </c>
    </row>
    <row r="714" spans="7:9" x14ac:dyDescent="0.2">
      <c r="G714" s="138"/>
      <c r="H714" s="141" t="s">
        <v>752</v>
      </c>
      <c r="I714" s="138">
        <v>142077</v>
      </c>
    </row>
    <row r="715" spans="7:9" x14ac:dyDescent="0.2">
      <c r="G715" s="138"/>
      <c r="H715" s="141" t="s">
        <v>754</v>
      </c>
      <c r="I715" s="138">
        <v>142085</v>
      </c>
    </row>
    <row r="716" spans="7:9" x14ac:dyDescent="0.2">
      <c r="G716" s="138"/>
      <c r="H716" s="141" t="s">
        <v>756</v>
      </c>
      <c r="I716" s="138">
        <v>142107</v>
      </c>
    </row>
    <row r="717" spans="7:9" x14ac:dyDescent="0.2">
      <c r="G717" s="138"/>
      <c r="H717" s="141" t="s">
        <v>523</v>
      </c>
      <c r="I717" s="138">
        <v>142115</v>
      </c>
    </row>
    <row r="718" spans="7:9" x14ac:dyDescent="0.2">
      <c r="G718" s="138"/>
      <c r="H718" s="141" t="s">
        <v>385</v>
      </c>
      <c r="I718" s="138">
        <v>142123</v>
      </c>
    </row>
    <row r="719" spans="7:9" x14ac:dyDescent="0.2">
      <c r="G719" s="138"/>
      <c r="H719" s="141" t="s">
        <v>422</v>
      </c>
      <c r="I719" s="138">
        <v>142131</v>
      </c>
    </row>
    <row r="720" spans="7:9" x14ac:dyDescent="0.2">
      <c r="G720" s="138"/>
      <c r="H720" s="141" t="s">
        <v>722</v>
      </c>
      <c r="I720" s="138">
        <v>142140</v>
      </c>
    </row>
    <row r="721" spans="7:9" x14ac:dyDescent="0.2">
      <c r="G721" s="138"/>
      <c r="H721" s="141" t="s">
        <v>760</v>
      </c>
      <c r="I721" s="138">
        <v>142158</v>
      </c>
    </row>
    <row r="722" spans="7:9" x14ac:dyDescent="0.2">
      <c r="G722" s="138"/>
      <c r="H722" s="141" t="s">
        <v>232</v>
      </c>
      <c r="I722" s="138">
        <v>142166</v>
      </c>
    </row>
    <row r="723" spans="7:9" x14ac:dyDescent="0.2">
      <c r="G723" s="138"/>
      <c r="H723" s="141" t="s">
        <v>765</v>
      </c>
      <c r="I723" s="138">
        <v>142174</v>
      </c>
    </row>
    <row r="724" spans="7:9" x14ac:dyDescent="0.2">
      <c r="G724" s="138"/>
      <c r="H724" s="141" t="s">
        <v>420</v>
      </c>
      <c r="I724" s="138">
        <v>142182</v>
      </c>
    </row>
    <row r="725" spans="7:9" x14ac:dyDescent="0.2">
      <c r="G725" s="138"/>
      <c r="H725" s="141" t="s">
        <v>1327</v>
      </c>
      <c r="I725" s="138">
        <v>143014</v>
      </c>
    </row>
    <row r="726" spans="7:9" x14ac:dyDescent="0.2">
      <c r="G726" s="138"/>
      <c r="H726" s="141" t="s">
        <v>500</v>
      </c>
      <c r="I726" s="138">
        <v>143219</v>
      </c>
    </row>
    <row r="727" spans="7:9" x14ac:dyDescent="0.2">
      <c r="G727" s="138"/>
      <c r="H727" s="141" t="s">
        <v>1575</v>
      </c>
      <c r="I727" s="138">
        <v>143413</v>
      </c>
    </row>
    <row r="728" spans="7:9" x14ac:dyDescent="0.2">
      <c r="G728" s="138"/>
      <c r="H728" s="141" t="s">
        <v>1576</v>
      </c>
      <c r="I728" s="138">
        <v>143421</v>
      </c>
    </row>
    <row r="729" spans="7:9" x14ac:dyDescent="0.2">
      <c r="G729" s="138"/>
      <c r="H729" s="141" t="s">
        <v>13</v>
      </c>
      <c r="I729" s="138">
        <v>143618</v>
      </c>
    </row>
    <row r="730" spans="7:9" x14ac:dyDescent="0.2">
      <c r="G730" s="138"/>
      <c r="H730" s="141" t="s">
        <v>1577</v>
      </c>
      <c r="I730" s="138">
        <v>143626</v>
      </c>
    </row>
    <row r="731" spans="7:9" x14ac:dyDescent="0.2">
      <c r="G731" s="138"/>
      <c r="H731" s="141" t="s">
        <v>1578</v>
      </c>
      <c r="I731" s="138">
        <v>143634</v>
      </c>
    </row>
    <row r="732" spans="7:9" x14ac:dyDescent="0.2">
      <c r="G732" s="138"/>
      <c r="H732" s="141" t="s">
        <v>1581</v>
      </c>
      <c r="I732" s="138">
        <v>143642</v>
      </c>
    </row>
    <row r="733" spans="7:9" x14ac:dyDescent="0.2">
      <c r="G733" s="138"/>
      <c r="H733" s="141" t="s">
        <v>1339</v>
      </c>
      <c r="I733" s="138">
        <v>143669</v>
      </c>
    </row>
    <row r="734" spans="7:9" x14ac:dyDescent="0.2">
      <c r="G734" s="138"/>
      <c r="H734" s="141" t="s">
        <v>950</v>
      </c>
      <c r="I734" s="138">
        <v>143821</v>
      </c>
    </row>
    <row r="735" spans="7:9" x14ac:dyDescent="0.2">
      <c r="G735" s="138"/>
      <c r="H735" s="141" t="s">
        <v>1582</v>
      </c>
      <c r="I735" s="138">
        <v>143839</v>
      </c>
    </row>
    <row r="736" spans="7:9" x14ac:dyDescent="0.2">
      <c r="G736" s="138"/>
      <c r="H736" s="141" t="s">
        <v>964</v>
      </c>
      <c r="I736" s="138">
        <v>143847</v>
      </c>
    </row>
    <row r="737" spans="7:9" x14ac:dyDescent="0.2">
      <c r="G737" s="138"/>
      <c r="H737" s="141" t="s">
        <v>1394</v>
      </c>
      <c r="I737" s="138">
        <v>144011</v>
      </c>
    </row>
    <row r="738" spans="7:9" x14ac:dyDescent="0.2">
      <c r="G738" s="138"/>
      <c r="H738" s="141" t="s">
        <v>1584</v>
      </c>
      <c r="I738" s="138">
        <v>144029</v>
      </c>
    </row>
    <row r="739" spans="7:9" x14ac:dyDescent="0.2">
      <c r="G739" s="140" t="s">
        <v>766</v>
      </c>
      <c r="H739" s="137"/>
      <c r="I739" s="143">
        <v>150002</v>
      </c>
    </row>
    <row r="740" spans="7:9" x14ac:dyDescent="0.2">
      <c r="G740" s="138"/>
      <c r="H740" s="141" t="s">
        <v>29</v>
      </c>
      <c r="I740" s="138">
        <v>151009</v>
      </c>
    </row>
    <row r="741" spans="7:9" x14ac:dyDescent="0.2">
      <c r="G741" s="138"/>
      <c r="H741" s="141" t="s">
        <v>548</v>
      </c>
      <c r="I741" s="138">
        <v>152021</v>
      </c>
    </row>
    <row r="742" spans="7:9" x14ac:dyDescent="0.2">
      <c r="G742" s="138"/>
      <c r="H742" s="141" t="s">
        <v>770</v>
      </c>
      <c r="I742" s="138">
        <v>152048</v>
      </c>
    </row>
    <row r="743" spans="7:9" x14ac:dyDescent="0.2">
      <c r="G743" s="138"/>
      <c r="H743" s="141" t="s">
        <v>772</v>
      </c>
      <c r="I743" s="138">
        <v>152056</v>
      </c>
    </row>
    <row r="744" spans="7:9" x14ac:dyDescent="0.2">
      <c r="G744" s="138"/>
      <c r="H744" s="141" t="s">
        <v>774</v>
      </c>
      <c r="I744" s="138">
        <v>152064</v>
      </c>
    </row>
    <row r="745" spans="7:9" x14ac:dyDescent="0.2">
      <c r="G745" s="138"/>
      <c r="H745" s="141" t="s">
        <v>581</v>
      </c>
      <c r="I745" s="138">
        <v>152081</v>
      </c>
    </row>
    <row r="746" spans="7:9" x14ac:dyDescent="0.2">
      <c r="G746" s="138"/>
      <c r="H746" s="141" t="s">
        <v>751</v>
      </c>
      <c r="I746" s="138">
        <v>152099</v>
      </c>
    </row>
    <row r="747" spans="7:9" x14ac:dyDescent="0.2">
      <c r="G747" s="138"/>
      <c r="H747" s="141" t="s">
        <v>776</v>
      </c>
      <c r="I747" s="138">
        <v>152102</v>
      </c>
    </row>
    <row r="748" spans="7:9" x14ac:dyDescent="0.2">
      <c r="G748" s="138"/>
      <c r="H748" s="141" t="s">
        <v>241</v>
      </c>
      <c r="I748" s="138">
        <v>152111</v>
      </c>
    </row>
    <row r="749" spans="7:9" x14ac:dyDescent="0.2">
      <c r="G749" s="138"/>
      <c r="H749" s="141" t="s">
        <v>778</v>
      </c>
      <c r="I749" s="138">
        <v>152129</v>
      </c>
    </row>
    <row r="750" spans="7:9" x14ac:dyDescent="0.2">
      <c r="G750" s="138"/>
      <c r="H750" s="141" t="s">
        <v>183</v>
      </c>
      <c r="I750" s="138">
        <v>152137</v>
      </c>
    </row>
    <row r="751" spans="7:9" x14ac:dyDescent="0.2">
      <c r="G751" s="138"/>
      <c r="H751" s="141" t="s">
        <v>780</v>
      </c>
      <c r="I751" s="138">
        <v>152161</v>
      </c>
    </row>
    <row r="752" spans="7:9" x14ac:dyDescent="0.2">
      <c r="G752" s="138"/>
      <c r="H752" s="141" t="s">
        <v>618</v>
      </c>
      <c r="I752" s="138">
        <v>152170</v>
      </c>
    </row>
    <row r="753" spans="7:9" x14ac:dyDescent="0.2">
      <c r="G753" s="138"/>
      <c r="H753" s="141" t="s">
        <v>705</v>
      </c>
      <c r="I753" s="138">
        <v>152188</v>
      </c>
    </row>
    <row r="754" spans="7:9" x14ac:dyDescent="0.2">
      <c r="G754" s="138"/>
      <c r="H754" s="141" t="s">
        <v>784</v>
      </c>
      <c r="I754" s="138">
        <v>152226</v>
      </c>
    </row>
    <row r="755" spans="7:9" x14ac:dyDescent="0.2">
      <c r="G755" s="138"/>
      <c r="H755" s="141" t="s">
        <v>564</v>
      </c>
      <c r="I755" s="138">
        <v>152234</v>
      </c>
    </row>
    <row r="756" spans="7:9" x14ac:dyDescent="0.2">
      <c r="G756" s="138"/>
      <c r="H756" s="141" t="s">
        <v>787</v>
      </c>
      <c r="I756" s="138">
        <v>152242</v>
      </c>
    </row>
    <row r="757" spans="7:9" x14ac:dyDescent="0.2">
      <c r="G757" s="138"/>
      <c r="H757" s="141" t="s">
        <v>790</v>
      </c>
      <c r="I757" s="138">
        <v>152251</v>
      </c>
    </row>
    <row r="758" spans="7:9" x14ac:dyDescent="0.2">
      <c r="G758" s="138"/>
      <c r="H758" s="141" t="s">
        <v>791</v>
      </c>
      <c r="I758" s="138">
        <v>152269</v>
      </c>
    </row>
    <row r="759" spans="7:9" x14ac:dyDescent="0.2">
      <c r="G759" s="138"/>
      <c r="H759" s="141" t="s">
        <v>794</v>
      </c>
      <c r="I759" s="138">
        <v>152277</v>
      </c>
    </row>
    <row r="760" spans="7:9" x14ac:dyDescent="0.2">
      <c r="G760" s="138"/>
      <c r="H760" s="141" t="s">
        <v>757</v>
      </c>
      <c r="I760" s="138">
        <v>153079</v>
      </c>
    </row>
    <row r="761" spans="7:9" x14ac:dyDescent="0.2">
      <c r="G761" s="138"/>
      <c r="H761" s="141" t="s">
        <v>638</v>
      </c>
      <c r="I761" s="138">
        <v>153427</v>
      </c>
    </row>
    <row r="762" spans="7:9" x14ac:dyDescent="0.2">
      <c r="G762" s="138"/>
      <c r="H762" s="141" t="s">
        <v>1585</v>
      </c>
      <c r="I762" s="138">
        <v>153613</v>
      </c>
    </row>
    <row r="763" spans="7:9" x14ac:dyDescent="0.2">
      <c r="G763" s="138"/>
      <c r="H763" s="141" t="s">
        <v>975</v>
      </c>
      <c r="I763" s="138">
        <v>153851</v>
      </c>
    </row>
    <row r="764" spans="7:9" x14ac:dyDescent="0.2">
      <c r="G764" s="138"/>
      <c r="H764" s="141" t="s">
        <v>1586</v>
      </c>
      <c r="I764" s="138">
        <v>154059</v>
      </c>
    </row>
    <row r="765" spans="7:9" x14ac:dyDescent="0.2">
      <c r="G765" s="138"/>
      <c r="H765" s="141" t="s">
        <v>1175</v>
      </c>
      <c r="I765" s="138">
        <v>154610</v>
      </c>
    </row>
    <row r="766" spans="7:9" x14ac:dyDescent="0.2">
      <c r="G766" s="138"/>
      <c r="H766" s="141" t="s">
        <v>1588</v>
      </c>
      <c r="I766" s="138">
        <v>154822</v>
      </c>
    </row>
    <row r="767" spans="7:9" x14ac:dyDescent="0.2">
      <c r="G767" s="138"/>
      <c r="H767" s="141" t="s">
        <v>75</v>
      </c>
      <c r="I767" s="138">
        <v>155047</v>
      </c>
    </row>
    <row r="768" spans="7:9" x14ac:dyDescent="0.2">
      <c r="G768" s="138"/>
      <c r="H768" s="141" t="s">
        <v>1574</v>
      </c>
      <c r="I768" s="138">
        <v>155811</v>
      </c>
    </row>
    <row r="769" spans="7:9" x14ac:dyDescent="0.2">
      <c r="G769" s="138"/>
      <c r="H769" s="141" t="s">
        <v>1589</v>
      </c>
      <c r="I769" s="138">
        <v>155861</v>
      </c>
    </row>
    <row r="770" spans="7:9" x14ac:dyDescent="0.2">
      <c r="G770" s="140" t="s">
        <v>788</v>
      </c>
      <c r="H770" s="137"/>
      <c r="I770" s="143">
        <v>160008</v>
      </c>
    </row>
    <row r="771" spans="7:9" x14ac:dyDescent="0.2">
      <c r="G771" s="138"/>
      <c r="H771" s="141" t="s">
        <v>795</v>
      </c>
      <c r="I771" s="138">
        <v>162019</v>
      </c>
    </row>
    <row r="772" spans="7:9" x14ac:dyDescent="0.2">
      <c r="G772" s="138"/>
      <c r="H772" s="141" t="s">
        <v>660</v>
      </c>
      <c r="I772" s="138">
        <v>162027</v>
      </c>
    </row>
    <row r="773" spans="7:9" x14ac:dyDescent="0.2">
      <c r="G773" s="138"/>
      <c r="H773" s="141" t="s">
        <v>797</v>
      </c>
      <c r="I773" s="138">
        <v>162043</v>
      </c>
    </row>
    <row r="774" spans="7:9" x14ac:dyDescent="0.2">
      <c r="G774" s="138"/>
      <c r="H774" s="141" t="s">
        <v>799</v>
      </c>
      <c r="I774" s="138">
        <v>162051</v>
      </c>
    </row>
    <row r="775" spans="7:9" x14ac:dyDescent="0.2">
      <c r="G775" s="138"/>
      <c r="H775" s="141" t="s">
        <v>649</v>
      </c>
      <c r="I775" s="138">
        <v>162060</v>
      </c>
    </row>
    <row r="776" spans="7:9" x14ac:dyDescent="0.2">
      <c r="G776" s="138"/>
      <c r="H776" s="141" t="s">
        <v>803</v>
      </c>
      <c r="I776" s="138">
        <v>162078</v>
      </c>
    </row>
    <row r="777" spans="7:9" x14ac:dyDescent="0.2">
      <c r="G777" s="138"/>
      <c r="H777" s="141" t="s">
        <v>806</v>
      </c>
      <c r="I777" s="138">
        <v>162086</v>
      </c>
    </row>
    <row r="778" spans="7:9" x14ac:dyDescent="0.2">
      <c r="G778" s="138"/>
      <c r="H778" s="141" t="s">
        <v>557</v>
      </c>
      <c r="I778" s="138">
        <v>162094</v>
      </c>
    </row>
    <row r="779" spans="7:9" x14ac:dyDescent="0.2">
      <c r="G779" s="138"/>
      <c r="H779" s="141" t="s">
        <v>353</v>
      </c>
      <c r="I779" s="138">
        <v>162108</v>
      </c>
    </row>
    <row r="780" spans="7:9" x14ac:dyDescent="0.2">
      <c r="G780" s="138"/>
      <c r="H780" s="141" t="s">
        <v>452</v>
      </c>
      <c r="I780" s="138">
        <v>162116</v>
      </c>
    </row>
    <row r="781" spans="7:9" x14ac:dyDescent="0.2">
      <c r="G781" s="138"/>
      <c r="H781" s="141" t="s">
        <v>1590</v>
      </c>
      <c r="I781" s="138">
        <v>163210</v>
      </c>
    </row>
    <row r="782" spans="7:9" x14ac:dyDescent="0.2">
      <c r="G782" s="138"/>
      <c r="H782" s="141" t="s">
        <v>1592</v>
      </c>
      <c r="I782" s="138">
        <v>163228</v>
      </c>
    </row>
    <row r="783" spans="7:9" x14ac:dyDescent="0.2">
      <c r="G783" s="138"/>
      <c r="H783" s="141" t="s">
        <v>1593</v>
      </c>
      <c r="I783" s="138">
        <v>163236</v>
      </c>
    </row>
    <row r="784" spans="7:9" x14ac:dyDescent="0.2">
      <c r="G784" s="138"/>
      <c r="H784" s="141" t="s">
        <v>529</v>
      </c>
      <c r="I784" s="138">
        <v>163422</v>
      </c>
    </row>
    <row r="785" spans="7:9" x14ac:dyDescent="0.2">
      <c r="G785" s="138"/>
      <c r="H785" s="141" t="s">
        <v>1450</v>
      </c>
      <c r="I785" s="138">
        <v>163431</v>
      </c>
    </row>
    <row r="786" spans="7:9" x14ac:dyDescent="0.2">
      <c r="G786" s="140" t="s">
        <v>294</v>
      </c>
      <c r="H786" s="137"/>
      <c r="I786" s="143">
        <v>170003</v>
      </c>
    </row>
    <row r="787" spans="7:9" x14ac:dyDescent="0.2">
      <c r="G787" s="138"/>
      <c r="H787" s="141" t="s">
        <v>807</v>
      </c>
      <c r="I787" s="138">
        <v>172014</v>
      </c>
    </row>
    <row r="788" spans="7:9" x14ac:dyDescent="0.2">
      <c r="G788" s="138"/>
      <c r="H788" s="141" t="s">
        <v>224</v>
      </c>
      <c r="I788" s="138">
        <v>172022</v>
      </c>
    </row>
    <row r="789" spans="7:9" x14ac:dyDescent="0.2">
      <c r="G789" s="138"/>
      <c r="H789" s="141" t="s">
        <v>811</v>
      </c>
      <c r="I789" s="138">
        <v>172031</v>
      </c>
    </row>
    <row r="790" spans="7:9" x14ac:dyDescent="0.2">
      <c r="G790" s="138"/>
      <c r="H790" s="141" t="s">
        <v>812</v>
      </c>
      <c r="I790" s="138">
        <v>172049</v>
      </c>
    </row>
    <row r="791" spans="7:9" x14ac:dyDescent="0.2">
      <c r="G791" s="138"/>
      <c r="H791" s="141" t="s">
        <v>63</v>
      </c>
      <c r="I791" s="138">
        <v>172057</v>
      </c>
    </row>
    <row r="792" spans="7:9" x14ac:dyDescent="0.2">
      <c r="G792" s="138"/>
      <c r="H792" s="141" t="s">
        <v>696</v>
      </c>
      <c r="I792" s="138">
        <v>172065</v>
      </c>
    </row>
    <row r="793" spans="7:9" x14ac:dyDescent="0.2">
      <c r="G793" s="138"/>
      <c r="H793" s="141" t="s">
        <v>767</v>
      </c>
      <c r="I793" s="138">
        <v>172073</v>
      </c>
    </row>
    <row r="794" spans="7:9" x14ac:dyDescent="0.2">
      <c r="G794" s="138"/>
      <c r="H794" s="141" t="s">
        <v>400</v>
      </c>
      <c r="I794" s="138">
        <v>172090</v>
      </c>
    </row>
    <row r="795" spans="7:9" x14ac:dyDescent="0.2">
      <c r="G795" s="138"/>
      <c r="H795" s="141" t="s">
        <v>292</v>
      </c>
      <c r="I795" s="138">
        <v>172103</v>
      </c>
    </row>
    <row r="796" spans="7:9" x14ac:dyDescent="0.2">
      <c r="G796" s="138"/>
      <c r="H796" s="141" t="s">
        <v>813</v>
      </c>
      <c r="I796" s="138">
        <v>172111</v>
      </c>
    </row>
    <row r="797" spans="7:9" x14ac:dyDescent="0.2">
      <c r="G797" s="138"/>
      <c r="H797" s="141" t="s">
        <v>46</v>
      </c>
      <c r="I797" s="138">
        <v>172120</v>
      </c>
    </row>
    <row r="798" spans="7:9" x14ac:dyDescent="0.2">
      <c r="G798" s="138"/>
      <c r="H798" s="141" t="s">
        <v>650</v>
      </c>
      <c r="I798" s="138">
        <v>173240</v>
      </c>
    </row>
    <row r="799" spans="7:9" x14ac:dyDescent="0.2">
      <c r="G799" s="138"/>
      <c r="H799" s="141" t="s">
        <v>1594</v>
      </c>
      <c r="I799" s="138">
        <v>173614</v>
      </c>
    </row>
    <row r="800" spans="7:9" x14ac:dyDescent="0.2">
      <c r="G800" s="138"/>
      <c r="H800" s="141" t="s">
        <v>213</v>
      </c>
      <c r="I800" s="138">
        <v>173657</v>
      </c>
    </row>
    <row r="801" spans="7:9" x14ac:dyDescent="0.2">
      <c r="G801" s="138"/>
      <c r="H801" s="141" t="s">
        <v>1595</v>
      </c>
      <c r="I801" s="138">
        <v>173843</v>
      </c>
    </row>
    <row r="802" spans="7:9" x14ac:dyDescent="0.2">
      <c r="G802" s="138"/>
      <c r="H802" s="141" t="s">
        <v>1597</v>
      </c>
      <c r="I802" s="138">
        <v>173860</v>
      </c>
    </row>
    <row r="803" spans="7:9" x14ac:dyDescent="0.2">
      <c r="G803" s="138"/>
      <c r="H803" s="141" t="s">
        <v>683</v>
      </c>
      <c r="I803" s="138">
        <v>174076</v>
      </c>
    </row>
    <row r="804" spans="7:9" x14ac:dyDescent="0.2">
      <c r="G804" s="138"/>
      <c r="H804" s="141" t="s">
        <v>823</v>
      </c>
      <c r="I804" s="138">
        <v>174611</v>
      </c>
    </row>
    <row r="805" spans="7:9" x14ac:dyDescent="0.2">
      <c r="G805" s="138"/>
      <c r="H805" s="141" t="s">
        <v>1215</v>
      </c>
      <c r="I805" s="138">
        <v>174637</v>
      </c>
    </row>
    <row r="806" spans="7:9" x14ac:dyDescent="0.2">
      <c r="G806" s="140" t="s">
        <v>814</v>
      </c>
      <c r="H806" s="137"/>
      <c r="I806" s="143">
        <v>180009</v>
      </c>
    </row>
    <row r="807" spans="7:9" x14ac:dyDescent="0.2">
      <c r="G807" s="138"/>
      <c r="H807" s="141" t="s">
        <v>816</v>
      </c>
      <c r="I807" s="138">
        <v>182010</v>
      </c>
    </row>
    <row r="808" spans="7:9" x14ac:dyDescent="0.2">
      <c r="G808" s="138"/>
      <c r="H808" s="141" t="s">
        <v>477</v>
      </c>
      <c r="I808" s="138">
        <v>182028</v>
      </c>
    </row>
    <row r="809" spans="7:9" x14ac:dyDescent="0.2">
      <c r="G809" s="138"/>
      <c r="H809" s="141" t="s">
        <v>818</v>
      </c>
      <c r="I809" s="138">
        <v>182044</v>
      </c>
    </row>
    <row r="810" spans="7:9" x14ac:dyDescent="0.2">
      <c r="G810" s="138"/>
      <c r="H810" s="141" t="s">
        <v>820</v>
      </c>
      <c r="I810" s="138">
        <v>182052</v>
      </c>
    </row>
    <row r="811" spans="7:9" x14ac:dyDescent="0.2">
      <c r="G811" s="138"/>
      <c r="H811" s="141" t="s">
        <v>62</v>
      </c>
      <c r="I811" s="138">
        <v>182061</v>
      </c>
    </row>
    <row r="812" spans="7:9" x14ac:dyDescent="0.2">
      <c r="G812" s="138"/>
      <c r="H812" s="141" t="s">
        <v>41</v>
      </c>
      <c r="I812" s="138">
        <v>182079</v>
      </c>
    </row>
    <row r="813" spans="7:9" x14ac:dyDescent="0.2">
      <c r="G813" s="138"/>
      <c r="H813" s="141" t="s">
        <v>822</v>
      </c>
      <c r="I813" s="138">
        <v>182087</v>
      </c>
    </row>
    <row r="814" spans="7:9" x14ac:dyDescent="0.2">
      <c r="G814" s="138"/>
      <c r="H814" s="141" t="s">
        <v>9</v>
      </c>
      <c r="I814" s="138">
        <v>182095</v>
      </c>
    </row>
    <row r="815" spans="7:9" x14ac:dyDescent="0.2">
      <c r="G815" s="138"/>
      <c r="H815" s="141" t="s">
        <v>825</v>
      </c>
      <c r="I815" s="138">
        <v>182109</v>
      </c>
    </row>
    <row r="816" spans="7:9" x14ac:dyDescent="0.2">
      <c r="G816" s="138"/>
      <c r="H816" s="141" t="s">
        <v>1598</v>
      </c>
      <c r="I816" s="138">
        <v>183229</v>
      </c>
    </row>
    <row r="817" spans="7:9" x14ac:dyDescent="0.2">
      <c r="G817" s="138"/>
      <c r="H817" s="141" t="s">
        <v>1361</v>
      </c>
      <c r="I817" s="138">
        <v>183822</v>
      </c>
    </row>
    <row r="818" spans="7:9" x14ac:dyDescent="0.2">
      <c r="G818" s="138"/>
      <c r="H818" s="141" t="s">
        <v>1599</v>
      </c>
      <c r="I818" s="138">
        <v>184047</v>
      </c>
    </row>
    <row r="819" spans="7:9" x14ac:dyDescent="0.2">
      <c r="G819" s="138"/>
      <c r="H819" s="141" t="s">
        <v>284</v>
      </c>
      <c r="I819" s="138">
        <v>184233</v>
      </c>
    </row>
    <row r="820" spans="7:9" x14ac:dyDescent="0.2">
      <c r="G820" s="138"/>
      <c r="H820" s="141" t="s">
        <v>1600</v>
      </c>
      <c r="I820" s="138">
        <v>184420</v>
      </c>
    </row>
    <row r="821" spans="7:9" x14ac:dyDescent="0.2">
      <c r="G821" s="138"/>
      <c r="H821" s="141" t="s">
        <v>1602</v>
      </c>
      <c r="I821" s="138">
        <v>184811</v>
      </c>
    </row>
    <row r="822" spans="7:9" x14ac:dyDescent="0.2">
      <c r="G822" s="138"/>
      <c r="H822" s="141" t="s">
        <v>1603</v>
      </c>
      <c r="I822" s="138">
        <v>184837</v>
      </c>
    </row>
    <row r="823" spans="7:9" x14ac:dyDescent="0.2">
      <c r="G823" s="138"/>
      <c r="H823" s="141" t="s">
        <v>1604</v>
      </c>
      <c r="I823" s="138">
        <v>185019</v>
      </c>
    </row>
    <row r="824" spans="7:9" x14ac:dyDescent="0.2">
      <c r="G824" s="140" t="s">
        <v>614</v>
      </c>
      <c r="H824" s="137"/>
      <c r="I824" s="143">
        <v>190004</v>
      </c>
    </row>
    <row r="825" spans="7:9" x14ac:dyDescent="0.2">
      <c r="G825" s="138"/>
      <c r="H825" s="141" t="s">
        <v>826</v>
      </c>
      <c r="I825" s="138">
        <v>192015</v>
      </c>
    </row>
    <row r="826" spans="7:9" x14ac:dyDescent="0.2">
      <c r="G826" s="138"/>
      <c r="H826" s="141" t="s">
        <v>203</v>
      </c>
      <c r="I826" s="138">
        <v>192023</v>
      </c>
    </row>
    <row r="827" spans="7:9" x14ac:dyDescent="0.2">
      <c r="G827" s="138"/>
      <c r="H827" s="141" t="s">
        <v>437</v>
      </c>
      <c r="I827" s="138">
        <v>192040</v>
      </c>
    </row>
    <row r="828" spans="7:9" x14ac:dyDescent="0.2">
      <c r="G828" s="138"/>
      <c r="H828" s="141" t="s">
        <v>383</v>
      </c>
      <c r="I828" s="138">
        <v>192058</v>
      </c>
    </row>
    <row r="829" spans="7:9" x14ac:dyDescent="0.2">
      <c r="G829" s="138"/>
      <c r="H829" s="141" t="s">
        <v>266</v>
      </c>
      <c r="I829" s="138">
        <v>192066</v>
      </c>
    </row>
    <row r="830" spans="7:9" x14ac:dyDescent="0.2">
      <c r="G830" s="138"/>
      <c r="H830" s="141" t="s">
        <v>831</v>
      </c>
      <c r="I830" s="138">
        <v>192074</v>
      </c>
    </row>
    <row r="831" spans="7:9" x14ac:dyDescent="0.2">
      <c r="G831" s="138"/>
      <c r="H831" s="141" t="s">
        <v>832</v>
      </c>
      <c r="I831" s="138">
        <v>192082</v>
      </c>
    </row>
    <row r="832" spans="7:9" x14ac:dyDescent="0.2">
      <c r="G832" s="138"/>
      <c r="H832" s="141" t="s">
        <v>833</v>
      </c>
      <c r="I832" s="138">
        <v>192091</v>
      </c>
    </row>
    <row r="833" spans="7:9" x14ac:dyDescent="0.2">
      <c r="G833" s="138"/>
      <c r="H833" s="141" t="s">
        <v>835</v>
      </c>
      <c r="I833" s="138">
        <v>192104</v>
      </c>
    </row>
    <row r="834" spans="7:9" x14ac:dyDescent="0.2">
      <c r="G834" s="138"/>
      <c r="H834" s="141" t="s">
        <v>840</v>
      </c>
      <c r="I834" s="138">
        <v>192112</v>
      </c>
    </row>
    <row r="835" spans="7:9" x14ac:dyDescent="0.2">
      <c r="G835" s="138"/>
      <c r="H835" s="141" t="s">
        <v>844</v>
      </c>
      <c r="I835" s="138">
        <v>192121</v>
      </c>
    </row>
    <row r="836" spans="7:9" x14ac:dyDescent="0.2">
      <c r="G836" s="138"/>
      <c r="H836" s="141" t="s">
        <v>547</v>
      </c>
      <c r="I836" s="138">
        <v>192139</v>
      </c>
    </row>
    <row r="837" spans="7:9" x14ac:dyDescent="0.2">
      <c r="G837" s="138"/>
      <c r="H837" s="141" t="s">
        <v>849</v>
      </c>
      <c r="I837" s="138">
        <v>192147</v>
      </c>
    </row>
    <row r="838" spans="7:9" x14ac:dyDescent="0.2">
      <c r="G838" s="138"/>
      <c r="H838" s="141" t="s">
        <v>1605</v>
      </c>
      <c r="I838" s="138">
        <v>193461</v>
      </c>
    </row>
    <row r="839" spans="7:9" x14ac:dyDescent="0.2">
      <c r="G839" s="138"/>
      <c r="H839" s="141" t="s">
        <v>1579</v>
      </c>
      <c r="I839" s="138">
        <v>193640</v>
      </c>
    </row>
    <row r="840" spans="7:9" x14ac:dyDescent="0.2">
      <c r="G840" s="138"/>
      <c r="H840" s="141" t="s">
        <v>1606</v>
      </c>
      <c r="I840" s="138">
        <v>193658</v>
      </c>
    </row>
    <row r="841" spans="7:9" x14ac:dyDescent="0.2">
      <c r="G841" s="138"/>
      <c r="H841" s="141" t="s">
        <v>1051</v>
      </c>
      <c r="I841" s="138">
        <v>193666</v>
      </c>
    </row>
    <row r="842" spans="7:9" x14ac:dyDescent="0.2">
      <c r="G842" s="138"/>
      <c r="H842" s="141" t="s">
        <v>1399</v>
      </c>
      <c r="I842" s="138">
        <v>193682</v>
      </c>
    </row>
    <row r="843" spans="7:9" x14ac:dyDescent="0.2">
      <c r="G843" s="138"/>
      <c r="H843" s="141" t="s">
        <v>1607</v>
      </c>
      <c r="I843" s="138">
        <v>193844</v>
      </c>
    </row>
    <row r="844" spans="7:9" x14ac:dyDescent="0.2">
      <c r="G844" s="138"/>
      <c r="H844" s="141" t="s">
        <v>1608</v>
      </c>
      <c r="I844" s="138">
        <v>194221</v>
      </c>
    </row>
    <row r="845" spans="7:9" x14ac:dyDescent="0.2">
      <c r="G845" s="138"/>
      <c r="H845" s="141" t="s">
        <v>1609</v>
      </c>
      <c r="I845" s="138">
        <v>194239</v>
      </c>
    </row>
    <row r="846" spans="7:9" x14ac:dyDescent="0.2">
      <c r="G846" s="138"/>
      <c r="H846" s="141" t="s">
        <v>1046</v>
      </c>
      <c r="I846" s="138">
        <v>194247</v>
      </c>
    </row>
    <row r="847" spans="7:9" x14ac:dyDescent="0.2">
      <c r="G847" s="138"/>
      <c r="H847" s="141" t="s">
        <v>1307</v>
      </c>
      <c r="I847" s="138">
        <v>194255</v>
      </c>
    </row>
    <row r="848" spans="7:9" x14ac:dyDescent="0.2">
      <c r="G848" s="138"/>
      <c r="H848" s="141" t="s">
        <v>1293</v>
      </c>
      <c r="I848" s="138">
        <v>194298</v>
      </c>
    </row>
    <row r="849" spans="7:9" x14ac:dyDescent="0.2">
      <c r="G849" s="138"/>
      <c r="H849" s="141" t="s">
        <v>1610</v>
      </c>
      <c r="I849" s="138">
        <v>194301</v>
      </c>
    </row>
    <row r="850" spans="7:9" x14ac:dyDescent="0.2">
      <c r="G850" s="138"/>
      <c r="H850" s="141" t="s">
        <v>1612</v>
      </c>
      <c r="I850" s="138">
        <v>194425</v>
      </c>
    </row>
    <row r="851" spans="7:9" x14ac:dyDescent="0.2">
      <c r="G851" s="138"/>
      <c r="H851" s="141" t="s">
        <v>1551</v>
      </c>
      <c r="I851" s="138">
        <v>194433</v>
      </c>
    </row>
    <row r="852" spans="7:9" x14ac:dyDescent="0.2">
      <c r="G852" s="140" t="s">
        <v>451</v>
      </c>
      <c r="H852" s="137"/>
      <c r="I852" s="143">
        <v>200000</v>
      </c>
    </row>
    <row r="853" spans="7:9" x14ac:dyDescent="0.2">
      <c r="G853" s="138"/>
      <c r="H853" s="141" t="s">
        <v>146</v>
      </c>
      <c r="I853" s="138">
        <v>202011</v>
      </c>
    </row>
    <row r="854" spans="7:9" x14ac:dyDescent="0.2">
      <c r="G854" s="138"/>
      <c r="H854" s="141" t="s">
        <v>565</v>
      </c>
      <c r="I854" s="138">
        <v>202029</v>
      </c>
    </row>
    <row r="855" spans="7:9" x14ac:dyDescent="0.2">
      <c r="G855" s="138"/>
      <c r="H855" s="141" t="s">
        <v>850</v>
      </c>
      <c r="I855" s="138">
        <v>202037</v>
      </c>
    </row>
    <row r="856" spans="7:9" x14ac:dyDescent="0.2">
      <c r="G856" s="138"/>
      <c r="H856" s="141" t="s">
        <v>497</v>
      </c>
      <c r="I856" s="138">
        <v>202045</v>
      </c>
    </row>
    <row r="857" spans="7:9" x14ac:dyDescent="0.2">
      <c r="G857" s="138"/>
      <c r="H857" s="141" t="s">
        <v>854</v>
      </c>
      <c r="I857" s="138">
        <v>202053</v>
      </c>
    </row>
    <row r="858" spans="7:9" x14ac:dyDescent="0.2">
      <c r="G858" s="138"/>
      <c r="H858" s="141" t="s">
        <v>166</v>
      </c>
      <c r="I858" s="138">
        <v>202061</v>
      </c>
    </row>
    <row r="859" spans="7:9" x14ac:dyDescent="0.2">
      <c r="G859" s="138"/>
      <c r="H859" s="141" t="s">
        <v>21</v>
      </c>
      <c r="I859" s="138">
        <v>202070</v>
      </c>
    </row>
    <row r="860" spans="7:9" x14ac:dyDescent="0.2">
      <c r="G860" s="138"/>
      <c r="H860" s="141" t="s">
        <v>229</v>
      </c>
      <c r="I860" s="138">
        <v>202088</v>
      </c>
    </row>
    <row r="861" spans="7:9" x14ac:dyDescent="0.2">
      <c r="G861" s="138"/>
      <c r="H861" s="141" t="s">
        <v>223</v>
      </c>
      <c r="I861" s="138">
        <v>202096</v>
      </c>
    </row>
    <row r="862" spans="7:9" x14ac:dyDescent="0.2">
      <c r="G862" s="138"/>
      <c r="H862" s="141" t="s">
        <v>670</v>
      </c>
      <c r="I862" s="138">
        <v>202100</v>
      </c>
    </row>
    <row r="863" spans="7:9" x14ac:dyDescent="0.2">
      <c r="G863" s="138"/>
      <c r="H863" s="141" t="s">
        <v>665</v>
      </c>
      <c r="I863" s="138">
        <v>202118</v>
      </c>
    </row>
    <row r="864" spans="7:9" x14ac:dyDescent="0.2">
      <c r="G864" s="138"/>
      <c r="H864" s="141" t="s">
        <v>768</v>
      </c>
      <c r="I864" s="138">
        <v>202126</v>
      </c>
    </row>
    <row r="865" spans="7:9" x14ac:dyDescent="0.2">
      <c r="G865" s="138"/>
      <c r="H865" s="141" t="s">
        <v>418</v>
      </c>
      <c r="I865" s="138">
        <v>202134</v>
      </c>
    </row>
    <row r="866" spans="7:9" x14ac:dyDescent="0.2">
      <c r="G866" s="138"/>
      <c r="H866" s="141" t="s">
        <v>855</v>
      </c>
      <c r="I866" s="138">
        <v>202142</v>
      </c>
    </row>
    <row r="867" spans="7:9" x14ac:dyDescent="0.2">
      <c r="G867" s="138"/>
      <c r="H867" s="141" t="s">
        <v>782</v>
      </c>
      <c r="I867" s="138">
        <v>202151</v>
      </c>
    </row>
    <row r="868" spans="7:9" x14ac:dyDescent="0.2">
      <c r="G868" s="138"/>
      <c r="H868" s="141" t="s">
        <v>827</v>
      </c>
      <c r="I868" s="138">
        <v>202177</v>
      </c>
    </row>
    <row r="869" spans="7:9" x14ac:dyDescent="0.2">
      <c r="G869" s="138"/>
      <c r="H869" s="141" t="s">
        <v>45</v>
      </c>
      <c r="I869" s="138">
        <v>202185</v>
      </c>
    </row>
    <row r="870" spans="7:9" x14ac:dyDescent="0.2">
      <c r="G870" s="138"/>
      <c r="H870" s="141" t="s">
        <v>858</v>
      </c>
      <c r="I870" s="138">
        <v>202193</v>
      </c>
    </row>
    <row r="871" spans="7:9" x14ac:dyDescent="0.2">
      <c r="G871" s="138"/>
      <c r="H871" s="141" t="s">
        <v>2</v>
      </c>
      <c r="I871" s="138">
        <v>202207</v>
      </c>
    </row>
    <row r="872" spans="7:9" x14ac:dyDescent="0.2">
      <c r="G872" s="138"/>
      <c r="H872" s="141" t="s">
        <v>163</v>
      </c>
      <c r="I872" s="138">
        <v>203033</v>
      </c>
    </row>
    <row r="873" spans="7:9" x14ac:dyDescent="0.2">
      <c r="G873" s="138"/>
      <c r="H873" s="141" t="s">
        <v>1614</v>
      </c>
      <c r="I873" s="138">
        <v>203041</v>
      </c>
    </row>
    <row r="874" spans="7:9" x14ac:dyDescent="0.2">
      <c r="G874" s="138"/>
      <c r="H874" s="141" t="s">
        <v>1530</v>
      </c>
      <c r="I874" s="138">
        <v>203050</v>
      </c>
    </row>
    <row r="875" spans="7:9" x14ac:dyDescent="0.2">
      <c r="G875" s="138"/>
      <c r="H875" s="141" t="s">
        <v>1552</v>
      </c>
      <c r="I875" s="138">
        <v>203068</v>
      </c>
    </row>
    <row r="876" spans="7:9" x14ac:dyDescent="0.2">
      <c r="G876" s="138"/>
      <c r="H876" s="141" t="s">
        <v>1522</v>
      </c>
      <c r="I876" s="138">
        <v>203076</v>
      </c>
    </row>
    <row r="877" spans="7:9" x14ac:dyDescent="0.2">
      <c r="G877" s="138"/>
      <c r="H877" s="141" t="s">
        <v>1615</v>
      </c>
      <c r="I877" s="138">
        <v>203092</v>
      </c>
    </row>
    <row r="878" spans="7:9" x14ac:dyDescent="0.2">
      <c r="G878" s="138"/>
      <c r="H878" s="141" t="s">
        <v>678</v>
      </c>
      <c r="I878" s="138">
        <v>203211</v>
      </c>
    </row>
    <row r="879" spans="7:9" x14ac:dyDescent="0.2">
      <c r="G879" s="138"/>
      <c r="H879" s="141" t="s">
        <v>1616</v>
      </c>
      <c r="I879" s="138">
        <v>203238</v>
      </c>
    </row>
    <row r="880" spans="7:9" x14ac:dyDescent="0.2">
      <c r="G880" s="138"/>
      <c r="H880" s="141" t="s">
        <v>1617</v>
      </c>
      <c r="I880" s="138">
        <v>203246</v>
      </c>
    </row>
    <row r="881" spans="7:9" x14ac:dyDescent="0.2">
      <c r="G881" s="138"/>
      <c r="H881" s="141" t="s">
        <v>253</v>
      </c>
      <c r="I881" s="138">
        <v>203491</v>
      </c>
    </row>
    <row r="882" spans="7:9" x14ac:dyDescent="0.2">
      <c r="G882" s="138"/>
      <c r="H882" s="141" t="s">
        <v>1618</v>
      </c>
      <c r="I882" s="138">
        <v>203505</v>
      </c>
    </row>
    <row r="883" spans="7:9" x14ac:dyDescent="0.2">
      <c r="G883" s="138"/>
      <c r="H883" s="141" t="s">
        <v>1619</v>
      </c>
      <c r="I883" s="138">
        <v>203611</v>
      </c>
    </row>
    <row r="884" spans="7:9" x14ac:dyDescent="0.2">
      <c r="G884" s="138"/>
      <c r="H884" s="141" t="s">
        <v>1117</v>
      </c>
      <c r="I884" s="138">
        <v>203629</v>
      </c>
    </row>
    <row r="885" spans="7:9" x14ac:dyDescent="0.2">
      <c r="G885" s="138"/>
      <c r="H885" s="141" t="s">
        <v>1620</v>
      </c>
      <c r="I885" s="138">
        <v>203637</v>
      </c>
    </row>
    <row r="886" spans="7:9" x14ac:dyDescent="0.2">
      <c r="G886" s="138"/>
      <c r="H886" s="141" t="s">
        <v>1621</v>
      </c>
      <c r="I886" s="138">
        <v>203823</v>
      </c>
    </row>
    <row r="887" spans="7:9" x14ac:dyDescent="0.2">
      <c r="G887" s="138"/>
      <c r="H887" s="141" t="s">
        <v>1011</v>
      </c>
      <c r="I887" s="138">
        <v>203831</v>
      </c>
    </row>
    <row r="888" spans="7:9" x14ac:dyDescent="0.2">
      <c r="G888" s="138"/>
      <c r="H888" s="141" t="s">
        <v>1622</v>
      </c>
      <c r="I888" s="138">
        <v>203840</v>
      </c>
    </row>
    <row r="889" spans="7:9" x14ac:dyDescent="0.2">
      <c r="G889" s="138"/>
      <c r="H889" s="141" t="s">
        <v>1596</v>
      </c>
      <c r="I889" s="138">
        <v>203858</v>
      </c>
    </row>
    <row r="890" spans="7:9" x14ac:dyDescent="0.2">
      <c r="G890" s="138"/>
      <c r="H890" s="141" t="s">
        <v>1623</v>
      </c>
      <c r="I890" s="138">
        <v>203866</v>
      </c>
    </row>
    <row r="891" spans="7:9" x14ac:dyDescent="0.2">
      <c r="G891" s="138"/>
      <c r="H891" s="141" t="s">
        <v>1063</v>
      </c>
      <c r="I891" s="138">
        <v>203882</v>
      </c>
    </row>
    <row r="892" spans="7:9" x14ac:dyDescent="0.2">
      <c r="G892" s="138"/>
      <c r="H892" s="141" t="s">
        <v>1624</v>
      </c>
      <c r="I892" s="138">
        <v>204021</v>
      </c>
    </row>
    <row r="893" spans="7:9" x14ac:dyDescent="0.2">
      <c r="G893" s="138"/>
      <c r="H893" s="141" t="s">
        <v>1627</v>
      </c>
      <c r="I893" s="138">
        <v>204030</v>
      </c>
    </row>
    <row r="894" spans="7:9" x14ac:dyDescent="0.2">
      <c r="G894" s="138"/>
      <c r="H894" s="141" t="s">
        <v>1628</v>
      </c>
      <c r="I894" s="138">
        <v>204048</v>
      </c>
    </row>
    <row r="895" spans="7:9" x14ac:dyDescent="0.2">
      <c r="G895" s="138"/>
      <c r="H895" s="141" t="s">
        <v>1630</v>
      </c>
      <c r="I895" s="138">
        <v>204072</v>
      </c>
    </row>
    <row r="896" spans="7:9" x14ac:dyDescent="0.2">
      <c r="G896" s="138"/>
      <c r="H896" s="141" t="s">
        <v>1631</v>
      </c>
      <c r="I896" s="138">
        <v>204099</v>
      </c>
    </row>
    <row r="897" spans="7:9" x14ac:dyDescent="0.2">
      <c r="G897" s="138"/>
      <c r="H897" s="141" t="s">
        <v>717</v>
      </c>
      <c r="I897" s="138">
        <v>204102</v>
      </c>
    </row>
    <row r="898" spans="7:9" x14ac:dyDescent="0.2">
      <c r="G898" s="138"/>
      <c r="H898" s="141" t="s">
        <v>1283</v>
      </c>
      <c r="I898" s="138">
        <v>204111</v>
      </c>
    </row>
    <row r="899" spans="7:9" x14ac:dyDescent="0.2">
      <c r="G899" s="138"/>
      <c r="H899" s="141" t="s">
        <v>1632</v>
      </c>
      <c r="I899" s="138">
        <v>204129</v>
      </c>
    </row>
    <row r="900" spans="7:9" x14ac:dyDescent="0.2">
      <c r="G900" s="138"/>
      <c r="H900" s="141" t="s">
        <v>1633</v>
      </c>
      <c r="I900" s="138">
        <v>204137</v>
      </c>
    </row>
    <row r="901" spans="7:9" x14ac:dyDescent="0.2">
      <c r="G901" s="138"/>
      <c r="H901" s="141" t="s">
        <v>1634</v>
      </c>
      <c r="I901" s="138">
        <v>204145</v>
      </c>
    </row>
    <row r="902" spans="7:9" x14ac:dyDescent="0.2">
      <c r="G902" s="138"/>
      <c r="H902" s="141" t="s">
        <v>1012</v>
      </c>
      <c r="I902" s="138">
        <v>204153</v>
      </c>
    </row>
    <row r="903" spans="7:9" x14ac:dyDescent="0.2">
      <c r="G903" s="138"/>
      <c r="H903" s="141" t="s">
        <v>1636</v>
      </c>
      <c r="I903" s="138">
        <v>204161</v>
      </c>
    </row>
    <row r="904" spans="7:9" x14ac:dyDescent="0.2">
      <c r="G904" s="138"/>
      <c r="H904" s="141" t="s">
        <v>1018</v>
      </c>
      <c r="I904" s="138">
        <v>204170</v>
      </c>
    </row>
    <row r="905" spans="7:9" x14ac:dyDescent="0.2">
      <c r="G905" s="138"/>
      <c r="H905" s="141" t="s">
        <v>1487</v>
      </c>
      <c r="I905" s="138">
        <v>204226</v>
      </c>
    </row>
    <row r="906" spans="7:9" x14ac:dyDescent="0.2">
      <c r="G906" s="138"/>
      <c r="H906" s="141" t="s">
        <v>1533</v>
      </c>
      <c r="I906" s="138">
        <v>204234</v>
      </c>
    </row>
    <row r="907" spans="7:9" x14ac:dyDescent="0.2">
      <c r="G907" s="138"/>
      <c r="H907" s="141" t="s">
        <v>597</v>
      </c>
      <c r="I907" s="138">
        <v>204251</v>
      </c>
    </row>
    <row r="908" spans="7:9" x14ac:dyDescent="0.2">
      <c r="G908" s="138"/>
      <c r="H908" s="141" t="s">
        <v>1484</v>
      </c>
      <c r="I908" s="138">
        <v>204293</v>
      </c>
    </row>
    <row r="909" spans="7:9" x14ac:dyDescent="0.2">
      <c r="G909" s="138"/>
      <c r="H909" s="141" t="s">
        <v>1637</v>
      </c>
      <c r="I909" s="138">
        <v>204307</v>
      </c>
    </row>
    <row r="910" spans="7:9" x14ac:dyDescent="0.2">
      <c r="G910" s="138"/>
      <c r="H910" s="141" t="s">
        <v>1638</v>
      </c>
      <c r="I910" s="138">
        <v>204323</v>
      </c>
    </row>
    <row r="911" spans="7:9" x14ac:dyDescent="0.2">
      <c r="G911" s="138"/>
      <c r="H911" s="141" t="s">
        <v>1639</v>
      </c>
      <c r="I911" s="138">
        <v>204463</v>
      </c>
    </row>
    <row r="912" spans="7:9" x14ac:dyDescent="0.2">
      <c r="G912" s="138"/>
      <c r="H912" s="141" t="s">
        <v>1641</v>
      </c>
      <c r="I912" s="138">
        <v>204480</v>
      </c>
    </row>
    <row r="913" spans="7:9" x14ac:dyDescent="0.2">
      <c r="G913" s="138"/>
      <c r="H913" s="141" t="s">
        <v>1642</v>
      </c>
      <c r="I913" s="138">
        <v>204501</v>
      </c>
    </row>
    <row r="914" spans="7:9" x14ac:dyDescent="0.2">
      <c r="G914" s="138"/>
      <c r="H914" s="141" t="s">
        <v>1643</v>
      </c>
      <c r="I914" s="138">
        <v>204510</v>
      </c>
    </row>
    <row r="915" spans="7:9" x14ac:dyDescent="0.2">
      <c r="G915" s="138"/>
      <c r="H915" s="141" t="s">
        <v>193</v>
      </c>
      <c r="I915" s="138">
        <v>204528</v>
      </c>
    </row>
    <row r="916" spans="7:9" x14ac:dyDescent="0.2">
      <c r="G916" s="138"/>
      <c r="H916" s="141" t="s">
        <v>1361</v>
      </c>
      <c r="I916" s="138">
        <v>204811</v>
      </c>
    </row>
    <row r="917" spans="7:9" x14ac:dyDescent="0.2">
      <c r="G917" s="138"/>
      <c r="H917" s="141" t="s">
        <v>301</v>
      </c>
      <c r="I917" s="138">
        <v>204820</v>
      </c>
    </row>
    <row r="918" spans="7:9" x14ac:dyDescent="0.2">
      <c r="G918" s="138"/>
      <c r="H918" s="141" t="s">
        <v>1644</v>
      </c>
      <c r="I918" s="138">
        <v>204854</v>
      </c>
    </row>
    <row r="919" spans="7:9" x14ac:dyDescent="0.2">
      <c r="G919" s="138"/>
      <c r="H919" s="141" t="s">
        <v>1645</v>
      </c>
      <c r="I919" s="138">
        <v>204862</v>
      </c>
    </row>
    <row r="920" spans="7:9" x14ac:dyDescent="0.2">
      <c r="G920" s="138"/>
      <c r="H920" s="141" t="s">
        <v>1647</v>
      </c>
      <c r="I920" s="138">
        <v>205214</v>
      </c>
    </row>
    <row r="921" spans="7:9" x14ac:dyDescent="0.2">
      <c r="G921" s="138"/>
      <c r="H921" s="141" t="s">
        <v>1648</v>
      </c>
      <c r="I921" s="138">
        <v>205419</v>
      </c>
    </row>
    <row r="922" spans="7:9" x14ac:dyDescent="0.2">
      <c r="G922" s="138"/>
      <c r="H922" s="141" t="s">
        <v>517</v>
      </c>
      <c r="I922" s="138">
        <v>205435</v>
      </c>
    </row>
    <row r="923" spans="7:9" x14ac:dyDescent="0.2">
      <c r="G923" s="138"/>
      <c r="H923" s="141" t="s">
        <v>1649</v>
      </c>
      <c r="I923" s="138">
        <v>205613</v>
      </c>
    </row>
    <row r="924" spans="7:9" x14ac:dyDescent="0.2">
      <c r="G924" s="138"/>
      <c r="H924" s="141" t="s">
        <v>140</v>
      </c>
      <c r="I924" s="138">
        <v>205621</v>
      </c>
    </row>
    <row r="925" spans="7:9" x14ac:dyDescent="0.2">
      <c r="G925" s="138"/>
      <c r="H925" s="141" t="s">
        <v>1355</v>
      </c>
      <c r="I925" s="138">
        <v>205630</v>
      </c>
    </row>
    <row r="926" spans="7:9" x14ac:dyDescent="0.2">
      <c r="G926" s="138"/>
      <c r="H926" s="141" t="s">
        <v>1650</v>
      </c>
      <c r="I926" s="138">
        <v>205834</v>
      </c>
    </row>
    <row r="927" spans="7:9" x14ac:dyDescent="0.2">
      <c r="G927" s="138"/>
      <c r="H927" s="141" t="s">
        <v>1066</v>
      </c>
      <c r="I927" s="138">
        <v>205885</v>
      </c>
    </row>
    <row r="928" spans="7:9" x14ac:dyDescent="0.2">
      <c r="G928" s="138"/>
      <c r="H928" s="141" t="s">
        <v>1047</v>
      </c>
      <c r="I928" s="138">
        <v>205907</v>
      </c>
    </row>
    <row r="929" spans="7:9" x14ac:dyDescent="0.2">
      <c r="G929" s="138"/>
      <c r="H929" s="141" t="s">
        <v>1651</v>
      </c>
      <c r="I929" s="138">
        <v>206024</v>
      </c>
    </row>
    <row r="930" spans="7:9" x14ac:dyDescent="0.2">
      <c r="G930" s="140" t="s">
        <v>593</v>
      </c>
      <c r="H930" s="137"/>
      <c r="I930" s="143">
        <v>210005</v>
      </c>
    </row>
    <row r="931" spans="7:9" x14ac:dyDescent="0.2">
      <c r="G931" s="138"/>
      <c r="H931" s="141" t="s">
        <v>860</v>
      </c>
      <c r="I931" s="138">
        <v>212016</v>
      </c>
    </row>
    <row r="932" spans="7:9" x14ac:dyDescent="0.2">
      <c r="G932" s="138"/>
      <c r="H932" s="141" t="s">
        <v>313</v>
      </c>
      <c r="I932" s="138">
        <v>212024</v>
      </c>
    </row>
    <row r="933" spans="7:9" x14ac:dyDescent="0.2">
      <c r="G933" s="138"/>
      <c r="H933" s="141" t="s">
        <v>861</v>
      </c>
      <c r="I933" s="138">
        <v>212032</v>
      </c>
    </row>
    <row r="934" spans="7:9" x14ac:dyDescent="0.2">
      <c r="G934" s="138"/>
      <c r="H934" s="141" t="s">
        <v>609</v>
      </c>
      <c r="I934" s="138">
        <v>212041</v>
      </c>
    </row>
    <row r="935" spans="7:9" x14ac:dyDescent="0.2">
      <c r="G935" s="138"/>
      <c r="H935" s="141" t="s">
        <v>862</v>
      </c>
      <c r="I935" s="138">
        <v>212059</v>
      </c>
    </row>
    <row r="936" spans="7:9" x14ac:dyDescent="0.2">
      <c r="G936" s="138"/>
      <c r="H936" s="141" t="s">
        <v>629</v>
      </c>
      <c r="I936" s="138">
        <v>212067</v>
      </c>
    </row>
    <row r="937" spans="7:9" x14ac:dyDescent="0.2">
      <c r="G937" s="138"/>
      <c r="H937" s="141" t="s">
        <v>864</v>
      </c>
      <c r="I937" s="138">
        <v>212075</v>
      </c>
    </row>
    <row r="938" spans="7:9" x14ac:dyDescent="0.2">
      <c r="G938" s="138"/>
      <c r="H938" s="141" t="s">
        <v>89</v>
      </c>
      <c r="I938" s="138">
        <v>212083</v>
      </c>
    </row>
    <row r="939" spans="7:9" x14ac:dyDescent="0.2">
      <c r="G939" s="138"/>
      <c r="H939" s="141" t="s">
        <v>865</v>
      </c>
      <c r="I939" s="138">
        <v>212091</v>
      </c>
    </row>
    <row r="940" spans="7:9" x14ac:dyDescent="0.2">
      <c r="G940" s="138"/>
      <c r="H940" s="141" t="s">
        <v>464</v>
      </c>
      <c r="I940" s="138">
        <v>212105</v>
      </c>
    </row>
    <row r="941" spans="7:9" x14ac:dyDescent="0.2">
      <c r="G941" s="138"/>
      <c r="H941" s="141" t="s">
        <v>867</v>
      </c>
      <c r="I941" s="138">
        <v>212113</v>
      </c>
    </row>
    <row r="942" spans="7:9" x14ac:dyDescent="0.2">
      <c r="G942" s="138"/>
      <c r="H942" s="141" t="s">
        <v>869</v>
      </c>
      <c r="I942" s="138">
        <v>212121</v>
      </c>
    </row>
    <row r="943" spans="7:9" x14ac:dyDescent="0.2">
      <c r="G943" s="138"/>
      <c r="H943" s="141" t="s">
        <v>443</v>
      </c>
      <c r="I943" s="138">
        <v>212130</v>
      </c>
    </row>
    <row r="944" spans="7:9" x14ac:dyDescent="0.2">
      <c r="G944" s="138"/>
      <c r="H944" s="141" t="s">
        <v>870</v>
      </c>
      <c r="I944" s="138">
        <v>212148</v>
      </c>
    </row>
    <row r="945" spans="7:9" x14ac:dyDescent="0.2">
      <c r="G945" s="138"/>
      <c r="H945" s="141" t="s">
        <v>841</v>
      </c>
      <c r="I945" s="138">
        <v>212156</v>
      </c>
    </row>
    <row r="946" spans="7:9" x14ac:dyDescent="0.2">
      <c r="G946" s="138"/>
      <c r="H946" s="141" t="s">
        <v>737</v>
      </c>
      <c r="I946" s="138">
        <v>212164</v>
      </c>
    </row>
    <row r="947" spans="7:9" x14ac:dyDescent="0.2">
      <c r="G947" s="138"/>
      <c r="H947" s="141" t="s">
        <v>744</v>
      </c>
      <c r="I947" s="138">
        <v>212172</v>
      </c>
    </row>
    <row r="948" spans="7:9" x14ac:dyDescent="0.2">
      <c r="G948" s="138"/>
      <c r="H948" s="141" t="s">
        <v>805</v>
      </c>
      <c r="I948" s="138">
        <v>212181</v>
      </c>
    </row>
    <row r="949" spans="7:9" x14ac:dyDescent="0.2">
      <c r="G949" s="138"/>
      <c r="H949" s="141" t="s">
        <v>800</v>
      </c>
      <c r="I949" s="138">
        <v>212199</v>
      </c>
    </row>
    <row r="950" spans="7:9" x14ac:dyDescent="0.2">
      <c r="G950" s="138"/>
      <c r="H950" s="141" t="s">
        <v>872</v>
      </c>
      <c r="I950" s="138">
        <v>212202</v>
      </c>
    </row>
    <row r="951" spans="7:9" x14ac:dyDescent="0.2">
      <c r="G951" s="138"/>
      <c r="H951" s="141" t="s">
        <v>409</v>
      </c>
      <c r="I951" s="138">
        <v>212211</v>
      </c>
    </row>
    <row r="952" spans="7:9" x14ac:dyDescent="0.2">
      <c r="G952" s="138"/>
      <c r="H952" s="141" t="s">
        <v>996</v>
      </c>
      <c r="I952" s="138">
        <v>213021</v>
      </c>
    </row>
    <row r="953" spans="7:9" x14ac:dyDescent="0.2">
      <c r="G953" s="138"/>
      <c r="H953" s="141" t="s">
        <v>1095</v>
      </c>
      <c r="I953" s="138">
        <v>213039</v>
      </c>
    </row>
    <row r="954" spans="7:9" x14ac:dyDescent="0.2">
      <c r="G954" s="138"/>
      <c r="H954" s="141" t="s">
        <v>1653</v>
      </c>
      <c r="I954" s="138">
        <v>213411</v>
      </c>
    </row>
    <row r="955" spans="7:9" x14ac:dyDescent="0.2">
      <c r="G955" s="138"/>
      <c r="H955" s="141" t="s">
        <v>1491</v>
      </c>
      <c r="I955" s="138">
        <v>213616</v>
      </c>
    </row>
    <row r="956" spans="7:9" x14ac:dyDescent="0.2">
      <c r="G956" s="138"/>
      <c r="H956" s="141" t="s">
        <v>1417</v>
      </c>
      <c r="I956" s="138">
        <v>213624</v>
      </c>
    </row>
    <row r="957" spans="7:9" x14ac:dyDescent="0.2">
      <c r="G957" s="138"/>
      <c r="H957" s="141" t="s">
        <v>1560</v>
      </c>
      <c r="I957" s="138">
        <v>213811</v>
      </c>
    </row>
    <row r="958" spans="7:9" x14ac:dyDescent="0.2">
      <c r="G958" s="138"/>
      <c r="H958" s="141" t="s">
        <v>1654</v>
      </c>
      <c r="I958" s="138">
        <v>213829</v>
      </c>
    </row>
    <row r="959" spans="7:9" x14ac:dyDescent="0.2">
      <c r="G959" s="138"/>
      <c r="H959" s="141" t="s">
        <v>1655</v>
      </c>
      <c r="I959" s="138">
        <v>213837</v>
      </c>
    </row>
    <row r="960" spans="7:9" x14ac:dyDescent="0.2">
      <c r="G960" s="138"/>
      <c r="H960" s="141" t="s">
        <v>1656</v>
      </c>
      <c r="I960" s="138">
        <v>214019</v>
      </c>
    </row>
    <row r="961" spans="7:9" x14ac:dyDescent="0.2">
      <c r="G961" s="138"/>
      <c r="H961" s="141" t="s">
        <v>1657</v>
      </c>
      <c r="I961" s="138">
        <v>214035</v>
      </c>
    </row>
    <row r="962" spans="7:9" x14ac:dyDescent="0.2">
      <c r="G962" s="138"/>
      <c r="H962" s="141" t="s">
        <v>1361</v>
      </c>
      <c r="I962" s="138">
        <v>214043</v>
      </c>
    </row>
    <row r="963" spans="7:9" x14ac:dyDescent="0.2">
      <c r="G963" s="138"/>
      <c r="H963" s="141" t="s">
        <v>1658</v>
      </c>
      <c r="I963" s="138">
        <v>214213</v>
      </c>
    </row>
    <row r="964" spans="7:9" x14ac:dyDescent="0.2">
      <c r="G964" s="138"/>
      <c r="H964" s="141" t="s">
        <v>1660</v>
      </c>
      <c r="I964" s="138">
        <v>215015</v>
      </c>
    </row>
    <row r="965" spans="7:9" x14ac:dyDescent="0.2">
      <c r="G965" s="138"/>
      <c r="H965" s="141" t="s">
        <v>207</v>
      </c>
      <c r="I965" s="138">
        <v>215023</v>
      </c>
    </row>
    <row r="966" spans="7:9" x14ac:dyDescent="0.2">
      <c r="G966" s="138"/>
      <c r="H966" s="141" t="s">
        <v>1661</v>
      </c>
      <c r="I966" s="138">
        <v>215031</v>
      </c>
    </row>
    <row r="967" spans="7:9" x14ac:dyDescent="0.2">
      <c r="G967" s="138"/>
      <c r="H967" s="141" t="s">
        <v>1359</v>
      </c>
      <c r="I967" s="138">
        <v>215040</v>
      </c>
    </row>
    <row r="968" spans="7:9" x14ac:dyDescent="0.2">
      <c r="G968" s="138"/>
      <c r="H968" s="141" t="s">
        <v>438</v>
      </c>
      <c r="I968" s="138">
        <v>215058</v>
      </c>
    </row>
    <row r="969" spans="7:9" x14ac:dyDescent="0.2">
      <c r="G969" s="138"/>
      <c r="H969" s="141" t="s">
        <v>1237</v>
      </c>
      <c r="I969" s="138">
        <v>215066</v>
      </c>
    </row>
    <row r="970" spans="7:9" x14ac:dyDescent="0.2">
      <c r="G970" s="138"/>
      <c r="H970" s="141" t="s">
        <v>1664</v>
      </c>
      <c r="I970" s="138">
        <v>215074</v>
      </c>
    </row>
    <row r="971" spans="7:9" x14ac:dyDescent="0.2">
      <c r="G971" s="138"/>
      <c r="H971" s="141" t="s">
        <v>1665</v>
      </c>
      <c r="I971" s="138">
        <v>215210</v>
      </c>
    </row>
    <row r="972" spans="7:9" x14ac:dyDescent="0.2">
      <c r="G972" s="138"/>
      <c r="H972" s="141" t="s">
        <v>1666</v>
      </c>
      <c r="I972" s="138">
        <v>216046</v>
      </c>
    </row>
    <row r="973" spans="7:9" x14ac:dyDescent="0.2">
      <c r="G973" s="140" t="s">
        <v>874</v>
      </c>
      <c r="H973" s="137"/>
      <c r="I973" s="143">
        <v>220001</v>
      </c>
    </row>
    <row r="974" spans="7:9" x14ac:dyDescent="0.2">
      <c r="G974" s="138"/>
      <c r="H974" s="141" t="s">
        <v>876</v>
      </c>
      <c r="I974" s="138">
        <v>221007</v>
      </c>
    </row>
    <row r="975" spans="7:9" x14ac:dyDescent="0.2">
      <c r="G975" s="138"/>
      <c r="H975" s="141" t="s">
        <v>880</v>
      </c>
      <c r="I975" s="138">
        <v>221309</v>
      </c>
    </row>
    <row r="976" spans="7:9" x14ac:dyDescent="0.2">
      <c r="G976" s="138"/>
      <c r="H976" s="141" t="s">
        <v>381</v>
      </c>
      <c r="I976" s="138">
        <v>222038</v>
      </c>
    </row>
    <row r="977" spans="7:9" x14ac:dyDescent="0.2">
      <c r="G977" s="138"/>
      <c r="H977" s="141" t="s">
        <v>882</v>
      </c>
      <c r="I977" s="138">
        <v>222054</v>
      </c>
    </row>
    <row r="978" spans="7:9" x14ac:dyDescent="0.2">
      <c r="G978" s="138"/>
      <c r="H978" s="141" t="s">
        <v>298</v>
      </c>
      <c r="I978" s="138">
        <v>222062</v>
      </c>
    </row>
    <row r="979" spans="7:9" x14ac:dyDescent="0.2">
      <c r="G979" s="138"/>
      <c r="H979" s="141" t="s">
        <v>260</v>
      </c>
      <c r="I979" s="138">
        <v>222071</v>
      </c>
    </row>
    <row r="980" spans="7:9" x14ac:dyDescent="0.2">
      <c r="G980" s="138"/>
      <c r="H980" s="141" t="s">
        <v>675</v>
      </c>
      <c r="I980" s="138">
        <v>222089</v>
      </c>
    </row>
    <row r="981" spans="7:9" x14ac:dyDescent="0.2">
      <c r="G981" s="138"/>
      <c r="H981" s="141" t="s">
        <v>884</v>
      </c>
      <c r="I981" s="138">
        <v>222097</v>
      </c>
    </row>
    <row r="982" spans="7:9" x14ac:dyDescent="0.2">
      <c r="G982" s="138"/>
      <c r="H982" s="141" t="s">
        <v>885</v>
      </c>
      <c r="I982" s="138">
        <v>222101</v>
      </c>
    </row>
    <row r="983" spans="7:9" x14ac:dyDescent="0.2">
      <c r="G983" s="138"/>
      <c r="H983" s="141" t="s">
        <v>889</v>
      </c>
      <c r="I983" s="138">
        <v>222119</v>
      </c>
    </row>
    <row r="984" spans="7:9" x14ac:dyDescent="0.2">
      <c r="G984" s="138"/>
      <c r="H984" s="141" t="s">
        <v>516</v>
      </c>
      <c r="I984" s="138">
        <v>222127</v>
      </c>
    </row>
    <row r="985" spans="7:9" x14ac:dyDescent="0.2">
      <c r="G985" s="138"/>
      <c r="H985" s="141" t="s">
        <v>716</v>
      </c>
      <c r="I985" s="138">
        <v>222135</v>
      </c>
    </row>
    <row r="986" spans="7:9" x14ac:dyDescent="0.2">
      <c r="G986" s="138"/>
      <c r="H986" s="141" t="s">
        <v>366</v>
      </c>
      <c r="I986" s="138">
        <v>222143</v>
      </c>
    </row>
    <row r="987" spans="7:9" x14ac:dyDescent="0.2">
      <c r="G987" s="138"/>
      <c r="H987" s="141" t="s">
        <v>829</v>
      </c>
      <c r="I987" s="138">
        <v>222151</v>
      </c>
    </row>
    <row r="988" spans="7:9" x14ac:dyDescent="0.2">
      <c r="G988" s="138"/>
      <c r="H988" s="141" t="s">
        <v>637</v>
      </c>
      <c r="I988" s="138">
        <v>222160</v>
      </c>
    </row>
    <row r="989" spans="7:9" x14ac:dyDescent="0.2">
      <c r="G989" s="138"/>
      <c r="H989" s="141" t="s">
        <v>690</v>
      </c>
      <c r="I989" s="138">
        <v>222194</v>
      </c>
    </row>
    <row r="990" spans="7:9" x14ac:dyDescent="0.2">
      <c r="G990" s="138"/>
      <c r="H990" s="141" t="s">
        <v>39</v>
      </c>
      <c r="I990" s="138">
        <v>222208</v>
      </c>
    </row>
    <row r="991" spans="7:9" x14ac:dyDescent="0.2">
      <c r="G991" s="138"/>
      <c r="H991" s="141" t="s">
        <v>894</v>
      </c>
      <c r="I991" s="138">
        <v>222216</v>
      </c>
    </row>
    <row r="992" spans="7:9" x14ac:dyDescent="0.2">
      <c r="G992" s="138"/>
      <c r="H992" s="141" t="s">
        <v>471</v>
      </c>
      <c r="I992" s="138">
        <v>222224</v>
      </c>
    </row>
    <row r="993" spans="7:9" x14ac:dyDescent="0.2">
      <c r="G993" s="138"/>
      <c r="H993" s="141" t="s">
        <v>361</v>
      </c>
      <c r="I993" s="138">
        <v>222232</v>
      </c>
    </row>
    <row r="994" spans="7:9" x14ac:dyDescent="0.2">
      <c r="G994" s="138"/>
      <c r="H994" s="141" t="s">
        <v>895</v>
      </c>
      <c r="I994" s="138">
        <v>222241</v>
      </c>
    </row>
    <row r="995" spans="7:9" x14ac:dyDescent="0.2">
      <c r="G995" s="138"/>
      <c r="H995" s="141" t="s">
        <v>668</v>
      </c>
      <c r="I995" s="138">
        <v>222259</v>
      </c>
    </row>
    <row r="996" spans="7:9" x14ac:dyDescent="0.2">
      <c r="G996" s="138"/>
      <c r="H996" s="141" t="s">
        <v>761</v>
      </c>
      <c r="I996" s="138">
        <v>222267</v>
      </c>
    </row>
    <row r="997" spans="7:9" x14ac:dyDescent="0.2">
      <c r="G997" s="138"/>
      <c r="H997" s="141" t="s">
        <v>1230</v>
      </c>
      <c r="I997" s="138">
        <v>223018</v>
      </c>
    </row>
    <row r="998" spans="7:9" x14ac:dyDescent="0.2">
      <c r="G998" s="138"/>
      <c r="H998" s="141" t="s">
        <v>1667</v>
      </c>
      <c r="I998" s="138">
        <v>223026</v>
      </c>
    </row>
    <row r="999" spans="7:9" x14ac:dyDescent="0.2">
      <c r="G999" s="138"/>
      <c r="H999" s="141" t="s">
        <v>1668</v>
      </c>
      <c r="I999" s="138">
        <v>223042</v>
      </c>
    </row>
    <row r="1000" spans="7:9" x14ac:dyDescent="0.2">
      <c r="G1000" s="138"/>
      <c r="H1000" s="141" t="s">
        <v>1669</v>
      </c>
      <c r="I1000" s="138">
        <v>223051</v>
      </c>
    </row>
    <row r="1001" spans="7:9" x14ac:dyDescent="0.2">
      <c r="G1001" s="138"/>
      <c r="H1001" s="141" t="s">
        <v>173</v>
      </c>
      <c r="I1001" s="138">
        <v>223069</v>
      </c>
    </row>
    <row r="1002" spans="7:9" x14ac:dyDescent="0.2">
      <c r="G1002" s="138"/>
      <c r="H1002" s="141" t="s">
        <v>1670</v>
      </c>
      <c r="I1002" s="138">
        <v>223255</v>
      </c>
    </row>
    <row r="1003" spans="7:9" x14ac:dyDescent="0.2">
      <c r="G1003" s="138"/>
      <c r="H1003" s="141" t="s">
        <v>1354</v>
      </c>
      <c r="I1003" s="138">
        <v>223417</v>
      </c>
    </row>
    <row r="1004" spans="7:9" x14ac:dyDescent="0.2">
      <c r="G1004" s="138"/>
      <c r="H1004" s="141" t="s">
        <v>1671</v>
      </c>
      <c r="I1004" s="138">
        <v>223425</v>
      </c>
    </row>
    <row r="1005" spans="7:9" x14ac:dyDescent="0.2">
      <c r="G1005" s="138"/>
      <c r="H1005" s="141" t="s">
        <v>1673</v>
      </c>
      <c r="I1005" s="138">
        <v>223441</v>
      </c>
    </row>
    <row r="1006" spans="7:9" x14ac:dyDescent="0.2">
      <c r="G1006" s="138"/>
      <c r="H1006" s="141" t="s">
        <v>1675</v>
      </c>
      <c r="I1006" s="138">
        <v>224243</v>
      </c>
    </row>
    <row r="1007" spans="7:9" x14ac:dyDescent="0.2">
      <c r="G1007" s="138"/>
      <c r="H1007" s="141" t="s">
        <v>1676</v>
      </c>
      <c r="I1007" s="138">
        <v>224294</v>
      </c>
    </row>
    <row r="1008" spans="7:9" x14ac:dyDescent="0.2">
      <c r="G1008" s="138"/>
      <c r="H1008" s="141" t="s">
        <v>1268</v>
      </c>
      <c r="I1008" s="138">
        <v>224618</v>
      </c>
    </row>
    <row r="1009" spans="7:9" x14ac:dyDescent="0.2">
      <c r="G1009" s="140" t="s">
        <v>215</v>
      </c>
      <c r="H1009" s="137"/>
      <c r="I1009" s="143">
        <v>230006</v>
      </c>
    </row>
    <row r="1010" spans="7:9" x14ac:dyDescent="0.2">
      <c r="G1010" s="138"/>
      <c r="H1010" s="141" t="s">
        <v>484</v>
      </c>
      <c r="I1010" s="138">
        <v>231002</v>
      </c>
    </row>
    <row r="1011" spans="7:9" x14ac:dyDescent="0.2">
      <c r="G1011" s="138"/>
      <c r="H1011" s="141" t="s">
        <v>897</v>
      </c>
      <c r="I1011" s="138">
        <v>232017</v>
      </c>
    </row>
    <row r="1012" spans="7:9" x14ac:dyDescent="0.2">
      <c r="G1012" s="138"/>
      <c r="H1012" s="141" t="s">
        <v>898</v>
      </c>
      <c r="I1012" s="138">
        <v>232025</v>
      </c>
    </row>
    <row r="1013" spans="7:9" x14ac:dyDescent="0.2">
      <c r="G1013" s="138"/>
      <c r="H1013" s="141" t="s">
        <v>900</v>
      </c>
      <c r="I1013" s="138">
        <v>232033</v>
      </c>
    </row>
    <row r="1014" spans="7:9" x14ac:dyDescent="0.2">
      <c r="G1014" s="138"/>
      <c r="H1014" s="141" t="s">
        <v>902</v>
      </c>
      <c r="I1014" s="138">
        <v>232041</v>
      </c>
    </row>
    <row r="1015" spans="7:9" x14ac:dyDescent="0.2">
      <c r="G1015" s="138"/>
      <c r="H1015" s="141" t="s">
        <v>37</v>
      </c>
      <c r="I1015" s="138">
        <v>232050</v>
      </c>
    </row>
    <row r="1016" spans="7:9" x14ac:dyDescent="0.2">
      <c r="G1016" s="138"/>
      <c r="H1016" s="141" t="s">
        <v>688</v>
      </c>
      <c r="I1016" s="138">
        <v>232068</v>
      </c>
    </row>
    <row r="1017" spans="7:9" x14ac:dyDescent="0.2">
      <c r="G1017" s="138"/>
      <c r="H1017" s="141" t="s">
        <v>657</v>
      </c>
      <c r="I1017" s="138">
        <v>232076</v>
      </c>
    </row>
    <row r="1018" spans="7:9" x14ac:dyDescent="0.2">
      <c r="G1018" s="138"/>
      <c r="H1018" s="141" t="s">
        <v>344</v>
      </c>
      <c r="I1018" s="138">
        <v>232084</v>
      </c>
    </row>
    <row r="1019" spans="7:9" x14ac:dyDescent="0.2">
      <c r="G1019" s="138"/>
      <c r="H1019" s="141" t="s">
        <v>773</v>
      </c>
      <c r="I1019" s="138">
        <v>232092</v>
      </c>
    </row>
    <row r="1020" spans="7:9" x14ac:dyDescent="0.2">
      <c r="G1020" s="138"/>
      <c r="H1020" s="141" t="s">
        <v>859</v>
      </c>
      <c r="I1020" s="138">
        <v>232106</v>
      </c>
    </row>
    <row r="1021" spans="7:9" x14ac:dyDescent="0.2">
      <c r="G1021" s="138"/>
      <c r="H1021" s="141" t="s">
        <v>685</v>
      </c>
      <c r="I1021" s="138">
        <v>232114</v>
      </c>
    </row>
    <row r="1022" spans="7:9" x14ac:dyDescent="0.2">
      <c r="G1022" s="138"/>
      <c r="H1022" s="141" t="s">
        <v>907</v>
      </c>
      <c r="I1022" s="138">
        <v>232122</v>
      </c>
    </row>
    <row r="1023" spans="7:9" x14ac:dyDescent="0.2">
      <c r="G1023" s="138"/>
      <c r="H1023" s="141" t="s">
        <v>910</v>
      </c>
      <c r="I1023" s="138">
        <v>232131</v>
      </c>
    </row>
    <row r="1024" spans="7:9" x14ac:dyDescent="0.2">
      <c r="G1024" s="138"/>
      <c r="H1024" s="141" t="s">
        <v>851</v>
      </c>
      <c r="I1024" s="138">
        <v>232149</v>
      </c>
    </row>
    <row r="1025" spans="7:9" x14ac:dyDescent="0.2">
      <c r="G1025" s="138"/>
      <c r="H1025" s="141" t="s">
        <v>890</v>
      </c>
      <c r="I1025" s="138">
        <v>232157</v>
      </c>
    </row>
    <row r="1026" spans="7:9" x14ac:dyDescent="0.2">
      <c r="G1026" s="138"/>
      <c r="H1026" s="141" t="s">
        <v>258</v>
      </c>
      <c r="I1026" s="138">
        <v>232165</v>
      </c>
    </row>
    <row r="1027" spans="7:9" x14ac:dyDescent="0.2">
      <c r="G1027" s="138"/>
      <c r="H1027" s="141" t="s">
        <v>568</v>
      </c>
      <c r="I1027" s="138">
        <v>232173</v>
      </c>
    </row>
    <row r="1028" spans="7:9" x14ac:dyDescent="0.2">
      <c r="G1028" s="138"/>
      <c r="H1028" s="141" t="s">
        <v>808</v>
      </c>
      <c r="I1028" s="138">
        <v>232190</v>
      </c>
    </row>
    <row r="1029" spans="7:9" x14ac:dyDescent="0.2">
      <c r="G1029" s="138"/>
      <c r="H1029" s="141" t="s">
        <v>454</v>
      </c>
      <c r="I1029" s="138">
        <v>232203</v>
      </c>
    </row>
    <row r="1030" spans="7:9" x14ac:dyDescent="0.2">
      <c r="G1030" s="138"/>
      <c r="H1030" s="141" t="s">
        <v>488</v>
      </c>
      <c r="I1030" s="138">
        <v>232211</v>
      </c>
    </row>
    <row r="1031" spans="7:9" x14ac:dyDescent="0.2">
      <c r="G1031" s="138"/>
      <c r="H1031" s="141" t="s">
        <v>777</v>
      </c>
      <c r="I1031" s="138">
        <v>232220</v>
      </c>
    </row>
    <row r="1032" spans="7:9" x14ac:dyDescent="0.2">
      <c r="G1032" s="138"/>
      <c r="H1032" s="141" t="s">
        <v>915</v>
      </c>
      <c r="I1032" s="138">
        <v>232238</v>
      </c>
    </row>
    <row r="1033" spans="7:9" x14ac:dyDescent="0.2">
      <c r="G1033" s="138"/>
      <c r="H1033" s="141" t="s">
        <v>68</v>
      </c>
      <c r="I1033" s="138">
        <v>232246</v>
      </c>
    </row>
    <row r="1034" spans="7:9" x14ac:dyDescent="0.2">
      <c r="G1034" s="138"/>
      <c r="H1034" s="141" t="s">
        <v>654</v>
      </c>
      <c r="I1034" s="138">
        <v>232254</v>
      </c>
    </row>
    <row r="1035" spans="7:9" x14ac:dyDescent="0.2">
      <c r="G1035" s="138"/>
      <c r="H1035" s="141" t="s">
        <v>154</v>
      </c>
      <c r="I1035" s="138">
        <v>232262</v>
      </c>
    </row>
    <row r="1036" spans="7:9" x14ac:dyDescent="0.2">
      <c r="G1036" s="138"/>
      <c r="H1036" s="141" t="s">
        <v>918</v>
      </c>
      <c r="I1036" s="138">
        <v>232271</v>
      </c>
    </row>
    <row r="1037" spans="7:9" x14ac:dyDescent="0.2">
      <c r="G1037" s="138"/>
      <c r="H1037" s="141" t="s">
        <v>893</v>
      </c>
      <c r="I1037" s="138">
        <v>232289</v>
      </c>
    </row>
    <row r="1038" spans="7:9" x14ac:dyDescent="0.2">
      <c r="G1038" s="138"/>
      <c r="H1038" s="141" t="s">
        <v>789</v>
      </c>
      <c r="I1038" s="138">
        <v>232297</v>
      </c>
    </row>
    <row r="1039" spans="7:9" x14ac:dyDescent="0.2">
      <c r="G1039" s="138"/>
      <c r="H1039" s="141" t="s">
        <v>263</v>
      </c>
      <c r="I1039" s="138">
        <v>232301</v>
      </c>
    </row>
    <row r="1040" spans="7:9" x14ac:dyDescent="0.2">
      <c r="G1040" s="138"/>
      <c r="H1040" s="141" t="s">
        <v>644</v>
      </c>
      <c r="I1040" s="138">
        <v>232319</v>
      </c>
    </row>
    <row r="1041" spans="7:9" x14ac:dyDescent="0.2">
      <c r="G1041" s="138"/>
      <c r="H1041" s="141" t="s">
        <v>758</v>
      </c>
      <c r="I1041" s="138">
        <v>232327</v>
      </c>
    </row>
    <row r="1042" spans="7:9" x14ac:dyDescent="0.2">
      <c r="G1042" s="138"/>
      <c r="H1042" s="141" t="s">
        <v>809</v>
      </c>
      <c r="I1042" s="138">
        <v>232335</v>
      </c>
    </row>
    <row r="1043" spans="7:9" x14ac:dyDescent="0.2">
      <c r="G1043" s="138"/>
      <c r="H1043" s="141" t="s">
        <v>49</v>
      </c>
      <c r="I1043" s="138">
        <v>232343</v>
      </c>
    </row>
    <row r="1044" spans="7:9" x14ac:dyDescent="0.2">
      <c r="G1044" s="138"/>
      <c r="H1044" s="141" t="s">
        <v>919</v>
      </c>
      <c r="I1044" s="138">
        <v>232351</v>
      </c>
    </row>
    <row r="1045" spans="7:9" x14ac:dyDescent="0.2">
      <c r="G1045" s="138"/>
      <c r="H1045" s="141" t="s">
        <v>439</v>
      </c>
      <c r="I1045" s="138">
        <v>232360</v>
      </c>
    </row>
    <row r="1046" spans="7:9" x14ac:dyDescent="0.2">
      <c r="G1046" s="138"/>
      <c r="H1046" s="141" t="s">
        <v>920</v>
      </c>
      <c r="I1046" s="138">
        <v>232378</v>
      </c>
    </row>
    <row r="1047" spans="7:9" x14ac:dyDescent="0.2">
      <c r="G1047" s="138"/>
      <c r="H1047" s="141" t="s">
        <v>925</v>
      </c>
      <c r="I1047" s="138">
        <v>232386</v>
      </c>
    </row>
    <row r="1048" spans="7:9" x14ac:dyDescent="0.2">
      <c r="G1048" s="138"/>
      <c r="H1048" s="141" t="s">
        <v>572</v>
      </c>
      <c r="I1048" s="138">
        <v>233021</v>
      </c>
    </row>
    <row r="1049" spans="7:9" x14ac:dyDescent="0.2">
      <c r="G1049" s="138"/>
      <c r="H1049" s="141" t="s">
        <v>371</v>
      </c>
      <c r="I1049" s="138">
        <v>233421</v>
      </c>
    </row>
    <row r="1050" spans="7:9" x14ac:dyDescent="0.2">
      <c r="G1050" s="138"/>
      <c r="H1050" s="141" t="s">
        <v>1677</v>
      </c>
      <c r="I1050" s="138">
        <v>233617</v>
      </c>
    </row>
    <row r="1051" spans="7:9" x14ac:dyDescent="0.2">
      <c r="G1051" s="138"/>
      <c r="H1051" s="141" t="s">
        <v>1032</v>
      </c>
      <c r="I1051" s="138">
        <v>233625</v>
      </c>
    </row>
    <row r="1052" spans="7:9" x14ac:dyDescent="0.2">
      <c r="G1052" s="138"/>
      <c r="H1052" s="141" t="s">
        <v>1678</v>
      </c>
      <c r="I1052" s="138">
        <v>234249</v>
      </c>
    </row>
    <row r="1053" spans="7:9" x14ac:dyDescent="0.2">
      <c r="G1053" s="138"/>
      <c r="H1053" s="141" t="s">
        <v>1679</v>
      </c>
      <c r="I1053" s="138">
        <v>234257</v>
      </c>
    </row>
    <row r="1054" spans="7:9" x14ac:dyDescent="0.2">
      <c r="G1054" s="138"/>
      <c r="H1054" s="141" t="s">
        <v>1120</v>
      </c>
      <c r="I1054" s="138">
        <v>234273</v>
      </c>
    </row>
    <row r="1055" spans="7:9" x14ac:dyDescent="0.2">
      <c r="G1055" s="138"/>
      <c r="H1055" s="141" t="s">
        <v>1680</v>
      </c>
      <c r="I1055" s="138">
        <v>234419</v>
      </c>
    </row>
    <row r="1056" spans="7:9" x14ac:dyDescent="0.2">
      <c r="G1056" s="138"/>
      <c r="H1056" s="141" t="s">
        <v>1681</v>
      </c>
      <c r="I1056" s="138">
        <v>234427</v>
      </c>
    </row>
    <row r="1057" spans="7:9" x14ac:dyDescent="0.2">
      <c r="G1057" s="138"/>
      <c r="H1057" s="141" t="s">
        <v>626</v>
      </c>
      <c r="I1057" s="138">
        <v>234451</v>
      </c>
    </row>
    <row r="1058" spans="7:9" x14ac:dyDescent="0.2">
      <c r="G1058" s="138"/>
      <c r="H1058" s="141" t="s">
        <v>1600</v>
      </c>
      <c r="I1058" s="138">
        <v>234460</v>
      </c>
    </row>
    <row r="1059" spans="7:9" x14ac:dyDescent="0.2">
      <c r="G1059" s="138"/>
      <c r="H1059" s="141" t="s">
        <v>1685</v>
      </c>
      <c r="I1059" s="138">
        <v>234478</v>
      </c>
    </row>
    <row r="1060" spans="7:9" x14ac:dyDescent="0.2">
      <c r="G1060" s="138"/>
      <c r="H1060" s="141" t="s">
        <v>655</v>
      </c>
      <c r="I1060" s="138">
        <v>235016</v>
      </c>
    </row>
    <row r="1061" spans="7:9" x14ac:dyDescent="0.2">
      <c r="G1061" s="138"/>
      <c r="H1061" s="141" t="s">
        <v>1686</v>
      </c>
      <c r="I1061" s="138">
        <v>235610</v>
      </c>
    </row>
    <row r="1062" spans="7:9" x14ac:dyDescent="0.2">
      <c r="G1062" s="138"/>
      <c r="H1062" s="141" t="s">
        <v>1488</v>
      </c>
      <c r="I1062" s="138">
        <v>235628</v>
      </c>
    </row>
    <row r="1063" spans="7:9" x14ac:dyDescent="0.2">
      <c r="G1063" s="138"/>
      <c r="H1063" s="141" t="s">
        <v>1687</v>
      </c>
      <c r="I1063" s="138">
        <v>235636</v>
      </c>
    </row>
    <row r="1064" spans="7:9" x14ac:dyDescent="0.2">
      <c r="G1064" s="140" t="s">
        <v>927</v>
      </c>
      <c r="H1064" s="137"/>
      <c r="I1064" s="143">
        <v>240001</v>
      </c>
    </row>
    <row r="1065" spans="7:9" x14ac:dyDescent="0.2">
      <c r="G1065" s="138"/>
      <c r="H1065" s="141" t="s">
        <v>397</v>
      </c>
      <c r="I1065" s="138">
        <v>242012</v>
      </c>
    </row>
    <row r="1066" spans="7:9" x14ac:dyDescent="0.2">
      <c r="G1066" s="138"/>
      <c r="H1066" s="141" t="s">
        <v>929</v>
      </c>
      <c r="I1066" s="138">
        <v>242021</v>
      </c>
    </row>
    <row r="1067" spans="7:9" x14ac:dyDescent="0.2">
      <c r="G1067" s="138"/>
      <c r="H1067" s="141" t="s">
        <v>901</v>
      </c>
      <c r="I1067" s="138">
        <v>242039</v>
      </c>
    </row>
    <row r="1068" spans="7:9" x14ac:dyDescent="0.2">
      <c r="G1068" s="138"/>
      <c r="H1068" s="141" t="s">
        <v>930</v>
      </c>
      <c r="I1068" s="138">
        <v>242047</v>
      </c>
    </row>
    <row r="1069" spans="7:9" x14ac:dyDescent="0.2">
      <c r="G1069" s="138"/>
      <c r="H1069" s="141" t="s">
        <v>878</v>
      </c>
      <c r="I1069" s="138">
        <v>242055</v>
      </c>
    </row>
    <row r="1070" spans="7:9" x14ac:dyDescent="0.2">
      <c r="G1070" s="138"/>
      <c r="H1070" s="141" t="s">
        <v>506</v>
      </c>
      <c r="I1070" s="138">
        <v>242071</v>
      </c>
    </row>
    <row r="1071" spans="7:9" x14ac:dyDescent="0.2">
      <c r="G1071" s="138"/>
      <c r="H1071" s="141" t="s">
        <v>932</v>
      </c>
      <c r="I1071" s="138">
        <v>242080</v>
      </c>
    </row>
    <row r="1072" spans="7:9" x14ac:dyDescent="0.2">
      <c r="G1072" s="138"/>
      <c r="H1072" s="141" t="s">
        <v>935</v>
      </c>
      <c r="I1072" s="138">
        <v>242098</v>
      </c>
    </row>
    <row r="1073" spans="7:9" x14ac:dyDescent="0.2">
      <c r="G1073" s="138"/>
      <c r="H1073" s="141" t="s">
        <v>15</v>
      </c>
      <c r="I1073" s="138">
        <v>242101</v>
      </c>
    </row>
    <row r="1074" spans="7:9" x14ac:dyDescent="0.2">
      <c r="G1074" s="138"/>
      <c r="H1074" s="141" t="s">
        <v>906</v>
      </c>
      <c r="I1074" s="138">
        <v>242110</v>
      </c>
    </row>
    <row r="1075" spans="7:9" x14ac:dyDescent="0.2">
      <c r="G1075" s="138"/>
      <c r="H1075" s="141" t="s">
        <v>936</v>
      </c>
      <c r="I1075" s="138">
        <v>242128</v>
      </c>
    </row>
    <row r="1076" spans="7:9" x14ac:dyDescent="0.2">
      <c r="G1076" s="138"/>
      <c r="H1076" s="141" t="s">
        <v>122</v>
      </c>
      <c r="I1076" s="138">
        <v>242144</v>
      </c>
    </row>
    <row r="1077" spans="7:9" x14ac:dyDescent="0.2">
      <c r="G1077" s="138"/>
      <c r="H1077" s="141" t="s">
        <v>940</v>
      </c>
      <c r="I1077" s="138">
        <v>242152</v>
      </c>
    </row>
    <row r="1078" spans="7:9" x14ac:dyDescent="0.2">
      <c r="G1078" s="138"/>
      <c r="H1078" s="141" t="s">
        <v>527</v>
      </c>
      <c r="I1078" s="138">
        <v>242161</v>
      </c>
    </row>
    <row r="1079" spans="7:9" x14ac:dyDescent="0.2">
      <c r="G1079" s="138"/>
      <c r="H1079" s="141" t="s">
        <v>1688</v>
      </c>
      <c r="I1079" s="138">
        <v>243035</v>
      </c>
    </row>
    <row r="1080" spans="7:9" x14ac:dyDescent="0.2">
      <c r="G1080" s="138"/>
      <c r="H1080" s="141" t="s">
        <v>1689</v>
      </c>
      <c r="I1080" s="138">
        <v>243248</v>
      </c>
    </row>
    <row r="1081" spans="7:9" x14ac:dyDescent="0.2">
      <c r="G1081" s="138"/>
      <c r="H1081" s="141" t="s">
        <v>1573</v>
      </c>
      <c r="I1081" s="138">
        <v>243418</v>
      </c>
    </row>
    <row r="1082" spans="7:9" x14ac:dyDescent="0.2">
      <c r="G1082" s="138"/>
      <c r="H1082" s="141" t="s">
        <v>1450</v>
      </c>
      <c r="I1082" s="138">
        <v>243434</v>
      </c>
    </row>
    <row r="1083" spans="7:9" x14ac:dyDescent="0.2">
      <c r="G1083" s="138"/>
      <c r="H1083" s="141" t="s">
        <v>1691</v>
      </c>
      <c r="I1083" s="138">
        <v>243442</v>
      </c>
    </row>
    <row r="1084" spans="7:9" x14ac:dyDescent="0.2">
      <c r="G1084" s="138"/>
      <c r="H1084" s="141" t="s">
        <v>1693</v>
      </c>
      <c r="I1084" s="138">
        <v>244414</v>
      </c>
    </row>
    <row r="1085" spans="7:9" x14ac:dyDescent="0.2">
      <c r="G1085" s="138"/>
      <c r="H1085" s="141" t="s">
        <v>274</v>
      </c>
      <c r="I1085" s="138">
        <v>244422</v>
      </c>
    </row>
    <row r="1086" spans="7:9" x14ac:dyDescent="0.2">
      <c r="G1086" s="138"/>
      <c r="H1086" s="141" t="s">
        <v>1695</v>
      </c>
      <c r="I1086" s="138">
        <v>244431</v>
      </c>
    </row>
    <row r="1087" spans="7:9" x14ac:dyDescent="0.2">
      <c r="G1087" s="138"/>
      <c r="H1087" s="141" t="s">
        <v>1697</v>
      </c>
      <c r="I1087" s="138">
        <v>244619</v>
      </c>
    </row>
    <row r="1088" spans="7:9" x14ac:dyDescent="0.2">
      <c r="G1088" s="138"/>
      <c r="H1088" s="141" t="s">
        <v>1698</v>
      </c>
      <c r="I1088" s="138">
        <v>244708</v>
      </c>
    </row>
    <row r="1089" spans="7:9" x14ac:dyDescent="0.2">
      <c r="G1089" s="138"/>
      <c r="H1089" s="141" t="s">
        <v>1699</v>
      </c>
      <c r="I1089" s="138">
        <v>244716</v>
      </c>
    </row>
    <row r="1090" spans="7:9" x14ac:dyDescent="0.2">
      <c r="G1090" s="138"/>
      <c r="H1090" s="141" t="s">
        <v>455</v>
      </c>
      <c r="I1090" s="138">
        <v>244724</v>
      </c>
    </row>
    <row r="1091" spans="7:9" x14ac:dyDescent="0.2">
      <c r="G1091" s="138"/>
      <c r="H1091" s="141" t="s">
        <v>1701</v>
      </c>
      <c r="I1091" s="138">
        <v>245437</v>
      </c>
    </row>
    <row r="1092" spans="7:9" x14ac:dyDescent="0.2">
      <c r="G1092" s="138"/>
      <c r="H1092" s="141" t="s">
        <v>1702</v>
      </c>
      <c r="I1092" s="138">
        <v>245615</v>
      </c>
    </row>
    <row r="1093" spans="7:9" x14ac:dyDescent="0.2">
      <c r="G1093" s="138"/>
      <c r="H1093" s="141" t="s">
        <v>868</v>
      </c>
      <c r="I1093" s="138">
        <v>245623</v>
      </c>
    </row>
    <row r="1094" spans="7:9" x14ac:dyDescent="0.2">
      <c r="G1094" s="140" t="s">
        <v>474</v>
      </c>
      <c r="H1094" s="137"/>
      <c r="I1094" s="143">
        <v>250007</v>
      </c>
    </row>
    <row r="1095" spans="7:9" x14ac:dyDescent="0.2">
      <c r="G1095" s="138"/>
      <c r="H1095" s="141" t="s">
        <v>941</v>
      </c>
      <c r="I1095" s="138">
        <v>252018</v>
      </c>
    </row>
    <row r="1096" spans="7:9" x14ac:dyDescent="0.2">
      <c r="G1096" s="138"/>
      <c r="H1096" s="141" t="s">
        <v>293</v>
      </c>
      <c r="I1096" s="138">
        <v>252026</v>
      </c>
    </row>
    <row r="1097" spans="7:9" x14ac:dyDescent="0.2">
      <c r="G1097" s="138"/>
      <c r="H1097" s="141" t="s">
        <v>86</v>
      </c>
      <c r="I1097" s="138">
        <v>252034</v>
      </c>
    </row>
    <row r="1098" spans="7:9" x14ac:dyDescent="0.2">
      <c r="G1098" s="138"/>
      <c r="H1098" s="141" t="s">
        <v>942</v>
      </c>
      <c r="I1098" s="138">
        <v>252042</v>
      </c>
    </row>
    <row r="1099" spans="7:9" x14ac:dyDescent="0.2">
      <c r="G1099" s="138"/>
      <c r="H1099" s="141" t="s">
        <v>105</v>
      </c>
      <c r="I1099" s="138">
        <v>252069</v>
      </c>
    </row>
    <row r="1100" spans="7:9" x14ac:dyDescent="0.2">
      <c r="G1100" s="138"/>
      <c r="H1100" s="141" t="s">
        <v>943</v>
      </c>
      <c r="I1100" s="138">
        <v>252077</v>
      </c>
    </row>
    <row r="1101" spans="7:9" x14ac:dyDescent="0.2">
      <c r="G1101" s="138"/>
      <c r="H1101" s="141" t="s">
        <v>945</v>
      </c>
      <c r="I1101" s="138">
        <v>252085</v>
      </c>
    </row>
    <row r="1102" spans="7:9" x14ac:dyDescent="0.2">
      <c r="G1102" s="138"/>
      <c r="H1102" s="141" t="s">
        <v>948</v>
      </c>
      <c r="I1102" s="138">
        <v>252093</v>
      </c>
    </row>
    <row r="1103" spans="7:9" x14ac:dyDescent="0.2">
      <c r="G1103" s="138"/>
      <c r="H1103" s="141" t="s">
        <v>949</v>
      </c>
      <c r="I1103" s="138">
        <v>252107</v>
      </c>
    </row>
    <row r="1104" spans="7:9" x14ac:dyDescent="0.2">
      <c r="G1104" s="138"/>
      <c r="H1104" s="141" t="s">
        <v>952</v>
      </c>
      <c r="I1104" s="138">
        <v>252115</v>
      </c>
    </row>
    <row r="1105" spans="7:9" x14ac:dyDescent="0.2">
      <c r="G1105" s="138"/>
      <c r="H1105" s="141" t="s">
        <v>956</v>
      </c>
      <c r="I1105" s="138">
        <v>252123</v>
      </c>
    </row>
    <row r="1106" spans="7:9" x14ac:dyDescent="0.2">
      <c r="G1106" s="138"/>
      <c r="H1106" s="141" t="s">
        <v>958</v>
      </c>
      <c r="I1106" s="138">
        <v>252131</v>
      </c>
    </row>
    <row r="1107" spans="7:9" x14ac:dyDescent="0.2">
      <c r="G1107" s="138"/>
      <c r="H1107" s="141" t="s">
        <v>671</v>
      </c>
      <c r="I1107" s="138">
        <v>252140</v>
      </c>
    </row>
    <row r="1108" spans="7:9" x14ac:dyDescent="0.2">
      <c r="G1108" s="138"/>
      <c r="H1108" s="141" t="s">
        <v>1703</v>
      </c>
      <c r="I1108" s="138">
        <v>253839</v>
      </c>
    </row>
    <row r="1109" spans="7:9" x14ac:dyDescent="0.2">
      <c r="G1109" s="138"/>
      <c r="H1109" s="141" t="s">
        <v>1704</v>
      </c>
      <c r="I1109" s="138">
        <v>253847</v>
      </c>
    </row>
    <row r="1110" spans="7:9" x14ac:dyDescent="0.2">
      <c r="G1110" s="138"/>
      <c r="H1110" s="141" t="s">
        <v>40</v>
      </c>
      <c r="I1110" s="138">
        <v>254258</v>
      </c>
    </row>
    <row r="1111" spans="7:9" x14ac:dyDescent="0.2">
      <c r="G1111" s="138"/>
      <c r="H1111" s="141" t="s">
        <v>1705</v>
      </c>
      <c r="I1111" s="138">
        <v>254410</v>
      </c>
    </row>
    <row r="1112" spans="7:9" x14ac:dyDescent="0.2">
      <c r="G1112" s="138"/>
      <c r="H1112" s="141" t="s">
        <v>1316</v>
      </c>
      <c r="I1112" s="138">
        <v>254428</v>
      </c>
    </row>
    <row r="1113" spans="7:9" x14ac:dyDescent="0.2">
      <c r="G1113" s="138"/>
      <c r="H1113" s="141" t="s">
        <v>1706</v>
      </c>
      <c r="I1113" s="138">
        <v>254436</v>
      </c>
    </row>
    <row r="1114" spans="7:9" x14ac:dyDescent="0.2">
      <c r="G1114" s="140" t="s">
        <v>615</v>
      </c>
      <c r="H1114" s="137"/>
      <c r="I1114" s="143">
        <v>260002</v>
      </c>
    </row>
    <row r="1115" spans="7:9" x14ac:dyDescent="0.2">
      <c r="G1115" s="138"/>
      <c r="H1115" s="141" t="s">
        <v>959</v>
      </c>
      <c r="I1115" s="138">
        <v>261009</v>
      </c>
    </row>
    <row r="1116" spans="7:9" x14ac:dyDescent="0.2">
      <c r="G1116" s="138"/>
      <c r="H1116" s="141" t="s">
        <v>425</v>
      </c>
      <c r="I1116" s="138">
        <v>262013</v>
      </c>
    </row>
    <row r="1117" spans="7:9" x14ac:dyDescent="0.2">
      <c r="G1117" s="138"/>
      <c r="H1117" s="141" t="s">
        <v>104</v>
      </c>
      <c r="I1117" s="138">
        <v>262021</v>
      </c>
    </row>
    <row r="1118" spans="7:9" x14ac:dyDescent="0.2">
      <c r="G1118" s="138"/>
      <c r="H1118" s="141" t="s">
        <v>962</v>
      </c>
      <c r="I1118" s="138">
        <v>262030</v>
      </c>
    </row>
    <row r="1119" spans="7:9" x14ac:dyDescent="0.2">
      <c r="G1119" s="138"/>
      <c r="H1119" s="141" t="s">
        <v>863</v>
      </c>
      <c r="I1119" s="138">
        <v>262048</v>
      </c>
    </row>
    <row r="1120" spans="7:9" x14ac:dyDescent="0.2">
      <c r="G1120" s="138"/>
      <c r="H1120" s="141" t="s">
        <v>621</v>
      </c>
      <c r="I1120" s="138">
        <v>262056</v>
      </c>
    </row>
    <row r="1121" spans="7:9" x14ac:dyDescent="0.2">
      <c r="G1121" s="138"/>
      <c r="H1121" s="141" t="s">
        <v>877</v>
      </c>
      <c r="I1121" s="138">
        <v>262064</v>
      </c>
    </row>
    <row r="1122" spans="7:9" x14ac:dyDescent="0.2">
      <c r="G1122" s="138"/>
      <c r="H1122" s="141" t="s">
        <v>369</v>
      </c>
      <c r="I1122" s="138">
        <v>262072</v>
      </c>
    </row>
    <row r="1123" spans="7:9" x14ac:dyDescent="0.2">
      <c r="G1123" s="138"/>
      <c r="H1123" s="141" t="s">
        <v>963</v>
      </c>
      <c r="I1123" s="138">
        <v>262081</v>
      </c>
    </row>
    <row r="1124" spans="7:9" x14ac:dyDescent="0.2">
      <c r="G1124" s="138"/>
      <c r="H1124" s="141" t="s">
        <v>342</v>
      </c>
      <c r="I1124" s="138">
        <v>262099</v>
      </c>
    </row>
    <row r="1125" spans="7:9" x14ac:dyDescent="0.2">
      <c r="G1125" s="138"/>
      <c r="H1125" s="141" t="s">
        <v>387</v>
      </c>
      <c r="I1125" s="138">
        <v>262102</v>
      </c>
    </row>
    <row r="1126" spans="7:9" x14ac:dyDescent="0.2">
      <c r="G1126" s="138"/>
      <c r="H1126" s="141" t="s">
        <v>965</v>
      </c>
      <c r="I1126" s="138">
        <v>262111</v>
      </c>
    </row>
    <row r="1127" spans="7:9" x14ac:dyDescent="0.2">
      <c r="G1127" s="138"/>
      <c r="H1127" s="141" t="s">
        <v>946</v>
      </c>
      <c r="I1127" s="138">
        <v>262129</v>
      </c>
    </row>
    <row r="1128" spans="7:9" x14ac:dyDescent="0.2">
      <c r="G1128" s="138"/>
      <c r="H1128" s="141" t="s">
        <v>725</v>
      </c>
      <c r="I1128" s="138">
        <v>262137</v>
      </c>
    </row>
    <row r="1129" spans="7:9" x14ac:dyDescent="0.2">
      <c r="G1129" s="138"/>
      <c r="H1129" s="141" t="s">
        <v>966</v>
      </c>
      <c r="I1129" s="138">
        <v>262145</v>
      </c>
    </row>
    <row r="1130" spans="7:9" x14ac:dyDescent="0.2">
      <c r="G1130" s="138"/>
      <c r="H1130" s="141" t="s">
        <v>1707</v>
      </c>
      <c r="I1130" s="138">
        <v>263036</v>
      </c>
    </row>
    <row r="1131" spans="7:9" x14ac:dyDescent="0.2">
      <c r="G1131" s="138"/>
      <c r="H1131" s="141" t="s">
        <v>1143</v>
      </c>
      <c r="I1131" s="138">
        <v>263222</v>
      </c>
    </row>
    <row r="1132" spans="7:9" x14ac:dyDescent="0.2">
      <c r="G1132" s="138"/>
      <c r="H1132" s="141" t="s">
        <v>838</v>
      </c>
      <c r="I1132" s="138">
        <v>263435</v>
      </c>
    </row>
    <row r="1133" spans="7:9" x14ac:dyDescent="0.2">
      <c r="G1133" s="138"/>
      <c r="H1133" s="141" t="s">
        <v>684</v>
      </c>
      <c r="I1133" s="138">
        <v>263443</v>
      </c>
    </row>
    <row r="1134" spans="7:9" x14ac:dyDescent="0.2">
      <c r="G1134" s="138"/>
      <c r="H1134" s="141" t="s">
        <v>1294</v>
      </c>
      <c r="I1134" s="138">
        <v>263648</v>
      </c>
    </row>
    <row r="1135" spans="7:9" x14ac:dyDescent="0.2">
      <c r="G1135" s="138"/>
      <c r="H1135" s="141" t="s">
        <v>1708</v>
      </c>
      <c r="I1135" s="138">
        <v>263656</v>
      </c>
    </row>
    <row r="1136" spans="7:9" x14ac:dyDescent="0.2">
      <c r="G1136" s="138"/>
      <c r="H1136" s="141" t="s">
        <v>1626</v>
      </c>
      <c r="I1136" s="138">
        <v>263664</v>
      </c>
    </row>
    <row r="1137" spans="7:9" x14ac:dyDescent="0.2">
      <c r="G1137" s="138"/>
      <c r="H1137" s="141" t="s">
        <v>1709</v>
      </c>
      <c r="I1137" s="138">
        <v>263672</v>
      </c>
    </row>
    <row r="1138" spans="7:9" x14ac:dyDescent="0.2">
      <c r="G1138" s="138"/>
      <c r="H1138" s="141" t="s">
        <v>1474</v>
      </c>
      <c r="I1138" s="138">
        <v>264075</v>
      </c>
    </row>
    <row r="1139" spans="7:9" x14ac:dyDescent="0.2">
      <c r="G1139" s="138"/>
      <c r="H1139" s="141" t="s">
        <v>1711</v>
      </c>
      <c r="I1139" s="138">
        <v>264636</v>
      </c>
    </row>
    <row r="1140" spans="7:9" x14ac:dyDescent="0.2">
      <c r="G1140" s="138"/>
      <c r="H1140" s="141" t="s">
        <v>1712</v>
      </c>
      <c r="I1140" s="138">
        <v>264652</v>
      </c>
    </row>
    <row r="1141" spans="7:9" x14ac:dyDescent="0.2">
      <c r="G1141" s="140" t="s">
        <v>968</v>
      </c>
      <c r="H1141" s="137"/>
      <c r="I1141" s="143">
        <v>270008</v>
      </c>
    </row>
    <row r="1142" spans="7:9" x14ac:dyDescent="0.2">
      <c r="G1142" s="138"/>
      <c r="H1142" s="141" t="s">
        <v>972</v>
      </c>
      <c r="I1142" s="138">
        <v>271004</v>
      </c>
    </row>
    <row r="1143" spans="7:9" x14ac:dyDescent="0.2">
      <c r="G1143" s="138"/>
      <c r="H1143" s="141" t="s">
        <v>973</v>
      </c>
      <c r="I1143" s="138">
        <v>271403</v>
      </c>
    </row>
    <row r="1144" spans="7:9" x14ac:dyDescent="0.2">
      <c r="G1144" s="138"/>
      <c r="H1144" s="141" t="s">
        <v>974</v>
      </c>
      <c r="I1144" s="138">
        <v>272027</v>
      </c>
    </row>
    <row r="1145" spans="7:9" x14ac:dyDescent="0.2">
      <c r="G1145" s="138"/>
      <c r="H1145" s="141" t="s">
        <v>977</v>
      </c>
      <c r="I1145" s="138">
        <v>272035</v>
      </c>
    </row>
    <row r="1146" spans="7:9" x14ac:dyDescent="0.2">
      <c r="G1146" s="138"/>
      <c r="H1146" s="141" t="s">
        <v>978</v>
      </c>
      <c r="I1146" s="138">
        <v>272043</v>
      </c>
    </row>
    <row r="1147" spans="7:9" x14ac:dyDescent="0.2">
      <c r="G1147" s="138"/>
      <c r="H1147" s="141" t="s">
        <v>979</v>
      </c>
      <c r="I1147" s="138">
        <v>272051</v>
      </c>
    </row>
    <row r="1148" spans="7:9" x14ac:dyDescent="0.2">
      <c r="G1148" s="138"/>
      <c r="H1148" s="141" t="s">
        <v>981</v>
      </c>
      <c r="I1148" s="138">
        <v>272060</v>
      </c>
    </row>
    <row r="1149" spans="7:9" x14ac:dyDescent="0.2">
      <c r="G1149" s="138"/>
      <c r="H1149" s="141" t="s">
        <v>982</v>
      </c>
      <c r="I1149" s="138">
        <v>272078</v>
      </c>
    </row>
    <row r="1150" spans="7:9" x14ac:dyDescent="0.2">
      <c r="G1150" s="138"/>
      <c r="H1150" s="141" t="s">
        <v>759</v>
      </c>
      <c r="I1150" s="138">
        <v>272086</v>
      </c>
    </row>
    <row r="1151" spans="7:9" x14ac:dyDescent="0.2">
      <c r="G1151" s="138"/>
      <c r="H1151" s="141" t="s">
        <v>984</v>
      </c>
      <c r="I1151" s="138">
        <v>272094</v>
      </c>
    </row>
    <row r="1152" spans="7:9" x14ac:dyDescent="0.2">
      <c r="G1152" s="138"/>
      <c r="H1152" s="141" t="s">
        <v>136</v>
      </c>
      <c r="I1152" s="138">
        <v>272108</v>
      </c>
    </row>
    <row r="1153" spans="7:9" x14ac:dyDescent="0.2">
      <c r="G1153" s="138"/>
      <c r="H1153" s="141" t="s">
        <v>985</v>
      </c>
      <c r="I1153" s="138">
        <v>272116</v>
      </c>
    </row>
    <row r="1154" spans="7:9" x14ac:dyDescent="0.2">
      <c r="G1154" s="138"/>
      <c r="H1154" s="141" t="s">
        <v>69</v>
      </c>
      <c r="I1154" s="138">
        <v>272124</v>
      </c>
    </row>
    <row r="1155" spans="7:9" x14ac:dyDescent="0.2">
      <c r="G1155" s="138"/>
      <c r="H1155" s="141" t="s">
        <v>652</v>
      </c>
      <c r="I1155" s="138">
        <v>272132</v>
      </c>
    </row>
    <row r="1156" spans="7:9" x14ac:dyDescent="0.2">
      <c r="G1156" s="138"/>
      <c r="H1156" s="141" t="s">
        <v>980</v>
      </c>
      <c r="I1156" s="138">
        <v>272141</v>
      </c>
    </row>
    <row r="1157" spans="7:9" x14ac:dyDescent="0.2">
      <c r="G1157" s="138"/>
      <c r="H1157" s="141" t="s">
        <v>986</v>
      </c>
      <c r="I1157" s="138">
        <v>272159</v>
      </c>
    </row>
    <row r="1158" spans="7:9" x14ac:dyDescent="0.2">
      <c r="G1158" s="138"/>
      <c r="H1158" s="141" t="s">
        <v>989</v>
      </c>
      <c r="I1158" s="138">
        <v>272167</v>
      </c>
    </row>
    <row r="1159" spans="7:9" x14ac:dyDescent="0.2">
      <c r="G1159" s="138"/>
      <c r="H1159" s="141" t="s">
        <v>991</v>
      </c>
      <c r="I1159" s="138">
        <v>272175</v>
      </c>
    </row>
    <row r="1160" spans="7:9" x14ac:dyDescent="0.2">
      <c r="G1160" s="138"/>
      <c r="H1160" s="141" t="s">
        <v>992</v>
      </c>
      <c r="I1160" s="138">
        <v>272183</v>
      </c>
    </row>
    <row r="1161" spans="7:9" x14ac:dyDescent="0.2">
      <c r="G1161" s="138"/>
      <c r="H1161" s="141" t="s">
        <v>99</v>
      </c>
      <c r="I1161" s="138">
        <v>272191</v>
      </c>
    </row>
    <row r="1162" spans="7:9" x14ac:dyDescent="0.2">
      <c r="G1162" s="138"/>
      <c r="H1162" s="141" t="s">
        <v>436</v>
      </c>
      <c r="I1162" s="138">
        <v>272205</v>
      </c>
    </row>
    <row r="1163" spans="7:9" x14ac:dyDescent="0.2">
      <c r="G1163" s="138"/>
      <c r="H1163" s="141" t="s">
        <v>810</v>
      </c>
      <c r="I1163" s="138">
        <v>272213</v>
      </c>
    </row>
    <row r="1164" spans="7:9" x14ac:dyDescent="0.2">
      <c r="G1164" s="138"/>
      <c r="H1164" s="141" t="s">
        <v>912</v>
      </c>
      <c r="I1164" s="138">
        <v>272221</v>
      </c>
    </row>
    <row r="1165" spans="7:9" x14ac:dyDescent="0.2">
      <c r="G1165" s="138"/>
      <c r="H1165" s="141" t="s">
        <v>528</v>
      </c>
      <c r="I1165" s="138">
        <v>272230</v>
      </c>
    </row>
    <row r="1166" spans="7:9" x14ac:dyDescent="0.2">
      <c r="G1166" s="138"/>
      <c r="H1166" s="141" t="s">
        <v>512</v>
      </c>
      <c r="I1166" s="138">
        <v>272248</v>
      </c>
    </row>
    <row r="1167" spans="7:9" x14ac:dyDescent="0.2">
      <c r="G1167" s="138"/>
      <c r="H1167" s="141" t="s">
        <v>993</v>
      </c>
      <c r="I1167" s="138">
        <v>272256</v>
      </c>
    </row>
    <row r="1168" spans="7:9" x14ac:dyDescent="0.2">
      <c r="G1168" s="138"/>
      <c r="H1168" s="141" t="s">
        <v>309</v>
      </c>
      <c r="I1168" s="138">
        <v>272264</v>
      </c>
    </row>
    <row r="1169" spans="7:9" x14ac:dyDescent="0.2">
      <c r="G1169" s="138"/>
      <c r="H1169" s="141" t="s">
        <v>995</v>
      </c>
      <c r="I1169" s="138">
        <v>272272</v>
      </c>
    </row>
    <row r="1170" spans="7:9" x14ac:dyDescent="0.2">
      <c r="G1170" s="138"/>
      <c r="H1170" s="141" t="s">
        <v>997</v>
      </c>
      <c r="I1170" s="138">
        <v>272281</v>
      </c>
    </row>
    <row r="1171" spans="7:9" x14ac:dyDescent="0.2">
      <c r="G1171" s="138"/>
      <c r="H1171" s="141" t="s">
        <v>998</v>
      </c>
      <c r="I1171" s="138">
        <v>272299</v>
      </c>
    </row>
    <row r="1172" spans="7:9" x14ac:dyDescent="0.2">
      <c r="G1172" s="138"/>
      <c r="H1172" s="141" t="s">
        <v>999</v>
      </c>
      <c r="I1172" s="138">
        <v>272302</v>
      </c>
    </row>
    <row r="1173" spans="7:9" x14ac:dyDescent="0.2">
      <c r="G1173" s="138"/>
      <c r="H1173" s="141" t="s">
        <v>1001</v>
      </c>
      <c r="I1173" s="138">
        <v>272311</v>
      </c>
    </row>
    <row r="1174" spans="7:9" x14ac:dyDescent="0.2">
      <c r="G1174" s="138"/>
      <c r="H1174" s="141" t="s">
        <v>307</v>
      </c>
      <c r="I1174" s="138">
        <v>272329</v>
      </c>
    </row>
    <row r="1175" spans="7:9" x14ac:dyDescent="0.2">
      <c r="G1175" s="138"/>
      <c r="H1175" s="141" t="s">
        <v>680</v>
      </c>
      <c r="I1175" s="138">
        <v>273015</v>
      </c>
    </row>
    <row r="1176" spans="7:9" x14ac:dyDescent="0.2">
      <c r="G1176" s="138"/>
      <c r="H1176" s="141" t="s">
        <v>1271</v>
      </c>
      <c r="I1176" s="138">
        <v>273210</v>
      </c>
    </row>
    <row r="1177" spans="7:9" x14ac:dyDescent="0.2">
      <c r="G1177" s="138"/>
      <c r="H1177" s="141" t="s">
        <v>1713</v>
      </c>
      <c r="I1177" s="138">
        <v>273228</v>
      </c>
    </row>
    <row r="1178" spans="7:9" x14ac:dyDescent="0.2">
      <c r="G1178" s="138"/>
      <c r="H1178" s="141" t="s">
        <v>1714</v>
      </c>
      <c r="I1178" s="138">
        <v>273414</v>
      </c>
    </row>
    <row r="1179" spans="7:9" x14ac:dyDescent="0.2">
      <c r="G1179" s="138"/>
      <c r="H1179" s="141" t="s">
        <v>1365</v>
      </c>
      <c r="I1179" s="138">
        <v>273619</v>
      </c>
    </row>
    <row r="1180" spans="7:9" x14ac:dyDescent="0.2">
      <c r="G1180" s="138"/>
      <c r="H1180" s="141" t="s">
        <v>1652</v>
      </c>
      <c r="I1180" s="138">
        <v>273627</v>
      </c>
    </row>
    <row r="1181" spans="7:9" x14ac:dyDescent="0.2">
      <c r="G1181" s="138"/>
      <c r="H1181" s="141" t="s">
        <v>1715</v>
      </c>
      <c r="I1181" s="138">
        <v>273660</v>
      </c>
    </row>
    <row r="1182" spans="7:9" x14ac:dyDescent="0.2">
      <c r="G1182" s="138"/>
      <c r="H1182" s="141" t="s">
        <v>1276</v>
      </c>
      <c r="I1182" s="138">
        <v>273813</v>
      </c>
    </row>
    <row r="1183" spans="7:9" x14ac:dyDescent="0.2">
      <c r="G1183" s="138"/>
      <c r="H1183" s="141" t="s">
        <v>1716</v>
      </c>
      <c r="I1183" s="138">
        <v>273821</v>
      </c>
    </row>
    <row r="1184" spans="7:9" x14ac:dyDescent="0.2">
      <c r="G1184" s="138"/>
      <c r="H1184" s="141" t="s">
        <v>446</v>
      </c>
      <c r="I1184" s="138">
        <v>273830</v>
      </c>
    </row>
    <row r="1185" spans="7:9" x14ac:dyDescent="0.2">
      <c r="G1185" s="140" t="s">
        <v>147</v>
      </c>
      <c r="H1185" s="137"/>
      <c r="I1185" s="143">
        <v>280003</v>
      </c>
    </row>
    <row r="1186" spans="7:9" x14ac:dyDescent="0.2">
      <c r="G1186" s="138"/>
      <c r="H1186" s="141" t="s">
        <v>406</v>
      </c>
      <c r="I1186" s="138">
        <v>281000</v>
      </c>
    </row>
    <row r="1187" spans="7:9" x14ac:dyDescent="0.2">
      <c r="G1187" s="138"/>
      <c r="H1187" s="141" t="s">
        <v>580</v>
      </c>
      <c r="I1187" s="138">
        <v>282014</v>
      </c>
    </row>
    <row r="1188" spans="7:9" x14ac:dyDescent="0.2">
      <c r="G1188" s="138"/>
      <c r="H1188" s="141" t="s">
        <v>1003</v>
      </c>
      <c r="I1188" s="138">
        <v>282022</v>
      </c>
    </row>
    <row r="1189" spans="7:9" x14ac:dyDescent="0.2">
      <c r="G1189" s="138"/>
      <c r="H1189" s="141" t="s">
        <v>1004</v>
      </c>
      <c r="I1189" s="138">
        <v>282031</v>
      </c>
    </row>
    <row r="1190" spans="7:9" x14ac:dyDescent="0.2">
      <c r="G1190" s="138"/>
      <c r="H1190" s="141" t="s">
        <v>928</v>
      </c>
      <c r="I1190" s="138">
        <v>282049</v>
      </c>
    </row>
    <row r="1191" spans="7:9" x14ac:dyDescent="0.2">
      <c r="G1191" s="138"/>
      <c r="H1191" s="141" t="s">
        <v>304</v>
      </c>
      <c r="I1191" s="138">
        <v>282057</v>
      </c>
    </row>
    <row r="1192" spans="7:9" x14ac:dyDescent="0.2">
      <c r="G1192" s="138"/>
      <c r="H1192" s="141" t="s">
        <v>1005</v>
      </c>
      <c r="I1192" s="138">
        <v>282065</v>
      </c>
    </row>
    <row r="1193" spans="7:9" x14ac:dyDescent="0.2">
      <c r="G1193" s="138"/>
      <c r="H1193" s="141" t="s">
        <v>351</v>
      </c>
      <c r="I1193" s="138">
        <v>282073</v>
      </c>
    </row>
    <row r="1194" spans="7:9" x14ac:dyDescent="0.2">
      <c r="G1194" s="138"/>
      <c r="H1194" s="141" t="s">
        <v>1006</v>
      </c>
      <c r="I1194" s="138">
        <v>282081</v>
      </c>
    </row>
    <row r="1195" spans="7:9" x14ac:dyDescent="0.2">
      <c r="G1195" s="138"/>
      <c r="H1195" s="141" t="s">
        <v>1009</v>
      </c>
      <c r="I1195" s="138">
        <v>282090</v>
      </c>
    </row>
    <row r="1196" spans="7:9" x14ac:dyDescent="0.2">
      <c r="G1196" s="138"/>
      <c r="H1196" s="141" t="s">
        <v>1010</v>
      </c>
      <c r="I1196" s="138">
        <v>282103</v>
      </c>
    </row>
    <row r="1197" spans="7:9" x14ac:dyDescent="0.2">
      <c r="G1197" s="138"/>
      <c r="H1197" s="141" t="s">
        <v>434</v>
      </c>
      <c r="I1197" s="138">
        <v>282120</v>
      </c>
    </row>
    <row r="1198" spans="7:9" x14ac:dyDescent="0.2">
      <c r="G1198" s="138"/>
      <c r="H1198" s="141" t="s">
        <v>951</v>
      </c>
      <c r="I1198" s="138">
        <v>282138</v>
      </c>
    </row>
    <row r="1199" spans="7:9" x14ac:dyDescent="0.2">
      <c r="G1199" s="138"/>
      <c r="H1199" s="141" t="s">
        <v>1013</v>
      </c>
      <c r="I1199" s="138">
        <v>282146</v>
      </c>
    </row>
    <row r="1200" spans="7:9" x14ac:dyDescent="0.2">
      <c r="G1200" s="138"/>
      <c r="H1200" s="141" t="s">
        <v>1017</v>
      </c>
      <c r="I1200" s="138">
        <v>282154</v>
      </c>
    </row>
    <row r="1201" spans="7:9" x14ac:dyDescent="0.2">
      <c r="G1201" s="138"/>
      <c r="H1201" s="141" t="s">
        <v>1019</v>
      </c>
      <c r="I1201" s="138">
        <v>282162</v>
      </c>
    </row>
    <row r="1202" spans="7:9" x14ac:dyDescent="0.2">
      <c r="G1202" s="138"/>
      <c r="H1202" s="141" t="s">
        <v>1022</v>
      </c>
      <c r="I1202" s="138">
        <v>282171</v>
      </c>
    </row>
    <row r="1203" spans="7:9" x14ac:dyDescent="0.2">
      <c r="G1203" s="138"/>
      <c r="H1203" s="141" t="s">
        <v>1023</v>
      </c>
      <c r="I1203" s="138">
        <v>282189</v>
      </c>
    </row>
    <row r="1204" spans="7:9" x14ac:dyDescent="0.2">
      <c r="G1204" s="138"/>
      <c r="H1204" s="141" t="s">
        <v>1024</v>
      </c>
      <c r="I1204" s="138">
        <v>282197</v>
      </c>
    </row>
    <row r="1205" spans="7:9" x14ac:dyDescent="0.2">
      <c r="G1205" s="138"/>
      <c r="H1205" s="141" t="s">
        <v>1025</v>
      </c>
      <c r="I1205" s="138">
        <v>282201</v>
      </c>
    </row>
    <row r="1206" spans="7:9" x14ac:dyDescent="0.2">
      <c r="G1206" s="138"/>
      <c r="H1206" s="141" t="s">
        <v>413</v>
      </c>
      <c r="I1206" s="138">
        <v>282219</v>
      </c>
    </row>
    <row r="1207" spans="7:9" x14ac:dyDescent="0.2">
      <c r="G1207" s="138"/>
      <c r="H1207" s="141" t="s">
        <v>1026</v>
      </c>
      <c r="I1207" s="138">
        <v>282227</v>
      </c>
    </row>
    <row r="1208" spans="7:9" x14ac:dyDescent="0.2">
      <c r="G1208" s="138"/>
      <c r="H1208" s="141" t="s">
        <v>1</v>
      </c>
      <c r="I1208" s="138">
        <v>282235</v>
      </c>
    </row>
    <row r="1209" spans="7:9" x14ac:dyDescent="0.2">
      <c r="G1209" s="138"/>
      <c r="H1209" s="141" t="s">
        <v>33</v>
      </c>
      <c r="I1209" s="138">
        <v>282243</v>
      </c>
    </row>
    <row r="1210" spans="7:9" x14ac:dyDescent="0.2">
      <c r="G1210" s="138"/>
      <c r="H1210" s="141" t="s">
        <v>1028</v>
      </c>
      <c r="I1210" s="138">
        <v>282251</v>
      </c>
    </row>
    <row r="1211" spans="7:9" x14ac:dyDescent="0.2">
      <c r="G1211" s="138"/>
      <c r="H1211" s="141" t="s">
        <v>769</v>
      </c>
      <c r="I1211" s="138">
        <v>282260</v>
      </c>
    </row>
    <row r="1212" spans="7:9" x14ac:dyDescent="0.2">
      <c r="G1212" s="138"/>
      <c r="H1212" s="141" t="s">
        <v>1029</v>
      </c>
      <c r="I1212" s="138">
        <v>282278</v>
      </c>
    </row>
    <row r="1213" spans="7:9" x14ac:dyDescent="0.2">
      <c r="G1213" s="138"/>
      <c r="H1213" s="141" t="s">
        <v>1031</v>
      </c>
      <c r="I1213" s="138">
        <v>282286</v>
      </c>
    </row>
    <row r="1214" spans="7:9" x14ac:dyDescent="0.2">
      <c r="G1214" s="138"/>
      <c r="H1214" s="141" t="s">
        <v>1033</v>
      </c>
      <c r="I1214" s="138">
        <v>282294</v>
      </c>
    </row>
    <row r="1215" spans="7:9" x14ac:dyDescent="0.2">
      <c r="G1215" s="138"/>
      <c r="H1215" s="141" t="s">
        <v>415</v>
      </c>
      <c r="I1215" s="138">
        <v>283011</v>
      </c>
    </row>
    <row r="1216" spans="7:9" x14ac:dyDescent="0.2">
      <c r="G1216" s="138"/>
      <c r="H1216" s="141" t="s">
        <v>1717</v>
      </c>
      <c r="I1216" s="138">
        <v>283657</v>
      </c>
    </row>
    <row r="1217" spans="7:9" x14ac:dyDescent="0.2">
      <c r="G1217" s="138"/>
      <c r="H1217" s="141" t="s">
        <v>1718</v>
      </c>
      <c r="I1217" s="138">
        <v>283819</v>
      </c>
    </row>
    <row r="1218" spans="7:9" x14ac:dyDescent="0.2">
      <c r="G1218" s="138"/>
      <c r="H1218" s="141" t="s">
        <v>1721</v>
      </c>
      <c r="I1218" s="138">
        <v>283827</v>
      </c>
    </row>
    <row r="1219" spans="7:9" x14ac:dyDescent="0.2">
      <c r="G1219" s="138"/>
      <c r="H1219" s="141" t="s">
        <v>1722</v>
      </c>
      <c r="I1219" s="138">
        <v>284424</v>
      </c>
    </row>
    <row r="1220" spans="7:9" x14ac:dyDescent="0.2">
      <c r="G1220" s="138"/>
      <c r="H1220" s="141" t="s">
        <v>698</v>
      </c>
      <c r="I1220" s="138">
        <v>284432</v>
      </c>
    </row>
    <row r="1221" spans="7:9" x14ac:dyDescent="0.2">
      <c r="G1221" s="138"/>
      <c r="H1221" s="141" t="s">
        <v>824</v>
      </c>
      <c r="I1221" s="138">
        <v>284467</v>
      </c>
    </row>
    <row r="1222" spans="7:9" x14ac:dyDescent="0.2">
      <c r="G1222" s="138"/>
      <c r="H1222" s="141" t="s">
        <v>1276</v>
      </c>
      <c r="I1222" s="138">
        <v>284645</v>
      </c>
    </row>
    <row r="1223" spans="7:9" x14ac:dyDescent="0.2">
      <c r="G1223" s="138"/>
      <c r="H1223" s="141" t="s">
        <v>1723</v>
      </c>
      <c r="I1223" s="138">
        <v>284815</v>
      </c>
    </row>
    <row r="1224" spans="7:9" x14ac:dyDescent="0.2">
      <c r="G1224" s="138"/>
      <c r="H1224" s="141" t="s">
        <v>1724</v>
      </c>
      <c r="I1224" s="138">
        <v>285013</v>
      </c>
    </row>
    <row r="1225" spans="7:9" x14ac:dyDescent="0.2">
      <c r="G1225" s="138"/>
      <c r="H1225" s="141" t="s">
        <v>796</v>
      </c>
      <c r="I1225" s="138">
        <v>285854</v>
      </c>
    </row>
    <row r="1226" spans="7:9" x14ac:dyDescent="0.2">
      <c r="G1226" s="138"/>
      <c r="H1226" s="141" t="s">
        <v>1346</v>
      </c>
      <c r="I1226" s="138">
        <v>285862</v>
      </c>
    </row>
    <row r="1227" spans="7:9" x14ac:dyDescent="0.2">
      <c r="G1227" s="140" t="s">
        <v>987</v>
      </c>
      <c r="H1227" s="137"/>
      <c r="I1227" s="143">
        <v>290009</v>
      </c>
    </row>
    <row r="1228" spans="7:9" x14ac:dyDescent="0.2">
      <c r="G1228" s="138"/>
      <c r="H1228" s="141" t="s">
        <v>1035</v>
      </c>
      <c r="I1228" s="138">
        <v>292010</v>
      </c>
    </row>
    <row r="1229" spans="7:9" x14ac:dyDescent="0.2">
      <c r="G1229" s="138"/>
      <c r="H1229" s="141" t="s">
        <v>449</v>
      </c>
      <c r="I1229" s="138">
        <v>292028</v>
      </c>
    </row>
    <row r="1230" spans="7:9" x14ac:dyDescent="0.2">
      <c r="G1230" s="138"/>
      <c r="H1230" s="141" t="s">
        <v>536</v>
      </c>
      <c r="I1230" s="138">
        <v>292036</v>
      </c>
    </row>
    <row r="1231" spans="7:9" x14ac:dyDescent="0.2">
      <c r="G1231" s="138"/>
      <c r="H1231" s="141" t="s">
        <v>1037</v>
      </c>
      <c r="I1231" s="138">
        <v>292044</v>
      </c>
    </row>
    <row r="1232" spans="7:9" x14ac:dyDescent="0.2">
      <c r="G1232" s="138"/>
      <c r="H1232" s="141" t="s">
        <v>1038</v>
      </c>
      <c r="I1232" s="138">
        <v>292052</v>
      </c>
    </row>
    <row r="1233" spans="7:9" x14ac:dyDescent="0.2">
      <c r="G1233" s="138"/>
      <c r="H1233" s="141" t="s">
        <v>1040</v>
      </c>
      <c r="I1233" s="138">
        <v>292061</v>
      </c>
    </row>
    <row r="1234" spans="7:9" x14ac:dyDescent="0.2">
      <c r="G1234" s="138"/>
      <c r="H1234" s="141" t="s">
        <v>1041</v>
      </c>
      <c r="I1234" s="138">
        <v>292079</v>
      </c>
    </row>
    <row r="1235" spans="7:9" x14ac:dyDescent="0.2">
      <c r="G1235" s="138"/>
      <c r="H1235" s="141" t="s">
        <v>72</v>
      </c>
      <c r="I1235" s="138">
        <v>292087</v>
      </c>
    </row>
    <row r="1236" spans="7:9" x14ac:dyDescent="0.2">
      <c r="G1236" s="138"/>
      <c r="H1236" s="141" t="s">
        <v>340</v>
      </c>
      <c r="I1236" s="138">
        <v>292095</v>
      </c>
    </row>
    <row r="1237" spans="7:9" x14ac:dyDescent="0.2">
      <c r="G1237" s="138"/>
      <c r="H1237" s="141" t="s">
        <v>479</v>
      </c>
      <c r="I1237" s="138">
        <v>292109</v>
      </c>
    </row>
    <row r="1238" spans="7:9" x14ac:dyDescent="0.2">
      <c r="G1238" s="138"/>
      <c r="H1238" s="141" t="s">
        <v>1045</v>
      </c>
      <c r="I1238" s="138">
        <v>292117</v>
      </c>
    </row>
    <row r="1239" spans="7:9" x14ac:dyDescent="0.2">
      <c r="G1239" s="138"/>
      <c r="H1239" s="141" t="s">
        <v>82</v>
      </c>
      <c r="I1239" s="138">
        <v>292125</v>
      </c>
    </row>
    <row r="1240" spans="7:9" x14ac:dyDescent="0.2">
      <c r="G1240" s="138"/>
      <c r="H1240" s="141" t="s">
        <v>1448</v>
      </c>
      <c r="I1240" s="138">
        <v>293229</v>
      </c>
    </row>
    <row r="1241" spans="7:9" x14ac:dyDescent="0.2">
      <c r="G1241" s="138"/>
      <c r="H1241" s="141" t="s">
        <v>1280</v>
      </c>
      <c r="I1241" s="138">
        <v>293423</v>
      </c>
    </row>
    <row r="1242" spans="7:9" x14ac:dyDescent="0.2">
      <c r="G1242" s="138"/>
      <c r="H1242" s="141" t="s">
        <v>1635</v>
      </c>
      <c r="I1242" s="138">
        <v>293431</v>
      </c>
    </row>
    <row r="1243" spans="7:9" x14ac:dyDescent="0.2">
      <c r="G1243" s="138"/>
      <c r="H1243" s="141" t="s">
        <v>495</v>
      </c>
      <c r="I1243" s="138">
        <v>293440</v>
      </c>
    </row>
    <row r="1244" spans="7:9" x14ac:dyDescent="0.2">
      <c r="G1244" s="138"/>
      <c r="H1244" s="141" t="s">
        <v>1725</v>
      </c>
      <c r="I1244" s="138">
        <v>293458</v>
      </c>
    </row>
    <row r="1245" spans="7:9" x14ac:dyDescent="0.2">
      <c r="G1245" s="138"/>
      <c r="H1245" s="141" t="s">
        <v>1464</v>
      </c>
      <c r="I1245" s="138">
        <v>293610</v>
      </c>
    </row>
    <row r="1246" spans="7:9" x14ac:dyDescent="0.2">
      <c r="G1246" s="138"/>
      <c r="H1246" s="141" t="s">
        <v>286</v>
      </c>
      <c r="I1246" s="138">
        <v>293628</v>
      </c>
    </row>
    <row r="1247" spans="7:9" x14ac:dyDescent="0.2">
      <c r="G1247" s="138"/>
      <c r="H1247" s="141" t="s">
        <v>755</v>
      </c>
      <c r="I1247" s="138">
        <v>293636</v>
      </c>
    </row>
    <row r="1248" spans="7:9" x14ac:dyDescent="0.2">
      <c r="G1248" s="138"/>
      <c r="H1248" s="141" t="s">
        <v>879</v>
      </c>
      <c r="I1248" s="138">
        <v>293857</v>
      </c>
    </row>
    <row r="1249" spans="7:9" x14ac:dyDescent="0.2">
      <c r="G1249" s="138"/>
      <c r="H1249" s="141" t="s">
        <v>1726</v>
      </c>
      <c r="I1249" s="138">
        <v>293865</v>
      </c>
    </row>
    <row r="1250" spans="7:9" x14ac:dyDescent="0.2">
      <c r="G1250" s="138"/>
      <c r="H1250" s="141" t="s">
        <v>917</v>
      </c>
      <c r="I1250" s="138">
        <v>294012</v>
      </c>
    </row>
    <row r="1251" spans="7:9" x14ac:dyDescent="0.2">
      <c r="G1251" s="138"/>
      <c r="H1251" s="141" t="s">
        <v>976</v>
      </c>
      <c r="I1251" s="138">
        <v>294021</v>
      </c>
    </row>
    <row r="1252" spans="7:9" x14ac:dyDescent="0.2">
      <c r="G1252" s="138"/>
      <c r="H1252" s="141" t="s">
        <v>1027</v>
      </c>
      <c r="I1252" s="138">
        <v>294241</v>
      </c>
    </row>
    <row r="1253" spans="7:9" x14ac:dyDescent="0.2">
      <c r="G1253" s="138"/>
      <c r="H1253" s="141" t="s">
        <v>1611</v>
      </c>
      <c r="I1253" s="138">
        <v>294250</v>
      </c>
    </row>
    <row r="1254" spans="7:9" x14ac:dyDescent="0.2">
      <c r="G1254" s="138"/>
      <c r="H1254" s="141" t="s">
        <v>1727</v>
      </c>
      <c r="I1254" s="138">
        <v>294268</v>
      </c>
    </row>
    <row r="1255" spans="7:9" x14ac:dyDescent="0.2">
      <c r="G1255" s="138"/>
      <c r="H1255" s="141" t="s">
        <v>1659</v>
      </c>
      <c r="I1255" s="138">
        <v>294276</v>
      </c>
    </row>
    <row r="1256" spans="7:9" x14ac:dyDescent="0.2">
      <c r="G1256" s="138"/>
      <c r="H1256" s="141" t="s">
        <v>1728</v>
      </c>
      <c r="I1256" s="138">
        <v>294411</v>
      </c>
    </row>
    <row r="1257" spans="7:9" x14ac:dyDescent="0.2">
      <c r="G1257" s="138"/>
      <c r="H1257" s="141" t="s">
        <v>738</v>
      </c>
      <c r="I1257" s="138">
        <v>294420</v>
      </c>
    </row>
    <row r="1258" spans="7:9" x14ac:dyDescent="0.2">
      <c r="G1258" s="138"/>
      <c r="H1258" s="141" t="s">
        <v>1729</v>
      </c>
      <c r="I1258" s="138">
        <v>294438</v>
      </c>
    </row>
    <row r="1259" spans="7:9" x14ac:dyDescent="0.2">
      <c r="G1259" s="138"/>
      <c r="H1259" s="141" t="s">
        <v>1139</v>
      </c>
      <c r="I1259" s="138">
        <v>294446</v>
      </c>
    </row>
    <row r="1260" spans="7:9" x14ac:dyDescent="0.2">
      <c r="G1260" s="138"/>
      <c r="H1260" s="141" t="s">
        <v>1148</v>
      </c>
      <c r="I1260" s="138">
        <v>294462</v>
      </c>
    </row>
    <row r="1261" spans="7:9" x14ac:dyDescent="0.2">
      <c r="G1261" s="138"/>
      <c r="H1261" s="141" t="s">
        <v>1157</v>
      </c>
      <c r="I1261" s="138">
        <v>294471</v>
      </c>
    </row>
    <row r="1262" spans="7:9" x14ac:dyDescent="0.2">
      <c r="G1262" s="138"/>
      <c r="H1262" s="141" t="s">
        <v>1304</v>
      </c>
      <c r="I1262" s="138">
        <v>294497</v>
      </c>
    </row>
    <row r="1263" spans="7:9" x14ac:dyDescent="0.2">
      <c r="G1263" s="138"/>
      <c r="H1263" s="141" t="s">
        <v>30</v>
      </c>
      <c r="I1263" s="138">
        <v>294501</v>
      </c>
    </row>
    <row r="1264" spans="7:9" x14ac:dyDescent="0.2">
      <c r="G1264" s="138"/>
      <c r="H1264" s="141" t="s">
        <v>222</v>
      </c>
      <c r="I1264" s="138">
        <v>294519</v>
      </c>
    </row>
    <row r="1265" spans="7:9" x14ac:dyDescent="0.2">
      <c r="G1265" s="138"/>
      <c r="H1265" s="141" t="s">
        <v>1614</v>
      </c>
      <c r="I1265" s="138">
        <v>294527</v>
      </c>
    </row>
    <row r="1266" spans="7:9" x14ac:dyDescent="0.2">
      <c r="G1266" s="138"/>
      <c r="H1266" s="141" t="s">
        <v>1730</v>
      </c>
      <c r="I1266" s="138">
        <v>294535</v>
      </c>
    </row>
    <row r="1267" spans="7:9" x14ac:dyDescent="0.2">
      <c r="G1267" s="140" t="s">
        <v>1049</v>
      </c>
      <c r="H1267" s="137"/>
      <c r="I1267" s="143">
        <v>300004</v>
      </c>
    </row>
    <row r="1268" spans="7:9" x14ac:dyDescent="0.2">
      <c r="G1268" s="138"/>
      <c r="H1268" s="141" t="s">
        <v>1050</v>
      </c>
      <c r="I1268" s="138">
        <v>302015</v>
      </c>
    </row>
    <row r="1269" spans="7:9" x14ac:dyDescent="0.2">
      <c r="G1269" s="138"/>
      <c r="H1269" s="141" t="s">
        <v>1052</v>
      </c>
      <c r="I1269" s="138">
        <v>302023</v>
      </c>
    </row>
    <row r="1270" spans="7:9" x14ac:dyDescent="0.2">
      <c r="G1270" s="138"/>
      <c r="H1270" s="141" t="s">
        <v>38</v>
      </c>
      <c r="I1270" s="138">
        <v>302031</v>
      </c>
    </row>
    <row r="1271" spans="7:9" x14ac:dyDescent="0.2">
      <c r="G1271" s="138"/>
      <c r="H1271" s="141" t="s">
        <v>306</v>
      </c>
      <c r="I1271" s="138">
        <v>302040</v>
      </c>
    </row>
    <row r="1272" spans="7:9" x14ac:dyDescent="0.2">
      <c r="G1272" s="138"/>
      <c r="H1272" s="141" t="s">
        <v>1053</v>
      </c>
      <c r="I1272" s="138">
        <v>302058</v>
      </c>
    </row>
    <row r="1273" spans="7:9" x14ac:dyDescent="0.2">
      <c r="G1273" s="138"/>
      <c r="H1273" s="141" t="s">
        <v>268</v>
      </c>
      <c r="I1273" s="138">
        <v>302066</v>
      </c>
    </row>
    <row r="1274" spans="7:9" x14ac:dyDescent="0.2">
      <c r="G1274" s="138"/>
      <c r="H1274" s="141" t="s">
        <v>504</v>
      </c>
      <c r="I1274" s="138">
        <v>302074</v>
      </c>
    </row>
    <row r="1275" spans="7:9" x14ac:dyDescent="0.2">
      <c r="G1275" s="138"/>
      <c r="H1275" s="141" t="s">
        <v>1055</v>
      </c>
      <c r="I1275" s="138">
        <v>302082</v>
      </c>
    </row>
    <row r="1276" spans="7:9" x14ac:dyDescent="0.2">
      <c r="G1276" s="138"/>
      <c r="H1276" s="141" t="s">
        <v>157</v>
      </c>
      <c r="I1276" s="138">
        <v>302091</v>
      </c>
    </row>
    <row r="1277" spans="7:9" x14ac:dyDescent="0.2">
      <c r="G1277" s="138"/>
      <c r="H1277" s="141" t="s">
        <v>1731</v>
      </c>
      <c r="I1277" s="138">
        <v>303046</v>
      </c>
    </row>
    <row r="1278" spans="7:9" x14ac:dyDescent="0.2">
      <c r="G1278" s="138"/>
      <c r="H1278" s="141" t="s">
        <v>1732</v>
      </c>
      <c r="I1278" s="138">
        <v>303411</v>
      </c>
    </row>
    <row r="1279" spans="7:9" x14ac:dyDescent="0.2">
      <c r="G1279" s="138"/>
      <c r="H1279" s="141" t="s">
        <v>481</v>
      </c>
      <c r="I1279" s="138">
        <v>303437</v>
      </c>
    </row>
    <row r="1280" spans="7:9" x14ac:dyDescent="0.2">
      <c r="G1280" s="138"/>
      <c r="H1280" s="141" t="s">
        <v>1734</v>
      </c>
      <c r="I1280" s="138">
        <v>303445</v>
      </c>
    </row>
    <row r="1281" spans="7:9" x14ac:dyDescent="0.2">
      <c r="G1281" s="138"/>
      <c r="H1281" s="141" t="s">
        <v>276</v>
      </c>
      <c r="I1281" s="138">
        <v>303615</v>
      </c>
    </row>
    <row r="1282" spans="7:9" x14ac:dyDescent="0.2">
      <c r="G1282" s="138"/>
      <c r="H1282" s="141" t="s">
        <v>1735</v>
      </c>
      <c r="I1282" s="138">
        <v>303623</v>
      </c>
    </row>
    <row r="1283" spans="7:9" x14ac:dyDescent="0.2">
      <c r="G1283" s="138"/>
      <c r="H1283" s="141" t="s">
        <v>1736</v>
      </c>
      <c r="I1283" s="138">
        <v>303666</v>
      </c>
    </row>
    <row r="1284" spans="7:9" x14ac:dyDescent="0.2">
      <c r="G1284" s="138"/>
      <c r="H1284" s="141" t="s">
        <v>1600</v>
      </c>
      <c r="I1284" s="138">
        <v>303810</v>
      </c>
    </row>
    <row r="1285" spans="7:9" x14ac:dyDescent="0.2">
      <c r="G1285" s="138"/>
      <c r="H1285" s="141" t="s">
        <v>1347</v>
      </c>
      <c r="I1285" s="138">
        <v>303828</v>
      </c>
    </row>
    <row r="1286" spans="7:9" x14ac:dyDescent="0.2">
      <c r="G1286" s="138"/>
      <c r="H1286" s="141" t="s">
        <v>431</v>
      </c>
      <c r="I1286" s="138">
        <v>303836</v>
      </c>
    </row>
    <row r="1287" spans="7:9" x14ac:dyDescent="0.2">
      <c r="G1287" s="138"/>
      <c r="H1287" s="141" t="s">
        <v>1583</v>
      </c>
      <c r="I1287" s="138">
        <v>303909</v>
      </c>
    </row>
    <row r="1288" spans="7:9" x14ac:dyDescent="0.2">
      <c r="G1288" s="138"/>
      <c r="H1288" s="141" t="s">
        <v>1737</v>
      </c>
      <c r="I1288" s="138">
        <v>303917</v>
      </c>
    </row>
    <row r="1289" spans="7:9" x14ac:dyDescent="0.2">
      <c r="G1289" s="138"/>
      <c r="H1289" s="141" t="s">
        <v>95</v>
      </c>
      <c r="I1289" s="138">
        <v>303925</v>
      </c>
    </row>
    <row r="1290" spans="7:9" x14ac:dyDescent="0.2">
      <c r="G1290" s="138"/>
      <c r="H1290" s="141" t="s">
        <v>1739</v>
      </c>
      <c r="I1290" s="138">
        <v>304018</v>
      </c>
    </row>
    <row r="1291" spans="7:9" x14ac:dyDescent="0.2">
      <c r="G1291" s="138"/>
      <c r="H1291" s="141" t="s">
        <v>1692</v>
      </c>
      <c r="I1291" s="138">
        <v>304042</v>
      </c>
    </row>
    <row r="1292" spans="7:9" x14ac:dyDescent="0.2">
      <c r="G1292" s="138"/>
      <c r="H1292" s="141" t="s">
        <v>1740</v>
      </c>
      <c r="I1292" s="138">
        <v>304069</v>
      </c>
    </row>
    <row r="1293" spans="7:9" x14ac:dyDescent="0.2">
      <c r="G1293" s="138"/>
      <c r="H1293" s="141" t="s">
        <v>1742</v>
      </c>
      <c r="I1293" s="138">
        <v>304212</v>
      </c>
    </row>
    <row r="1294" spans="7:9" x14ac:dyDescent="0.2">
      <c r="G1294" s="138"/>
      <c r="H1294" s="141" t="s">
        <v>1743</v>
      </c>
      <c r="I1294" s="138">
        <v>304221</v>
      </c>
    </row>
    <row r="1295" spans="7:9" x14ac:dyDescent="0.2">
      <c r="G1295" s="138"/>
      <c r="H1295" s="141" t="s">
        <v>1744</v>
      </c>
      <c r="I1295" s="138">
        <v>304247</v>
      </c>
    </row>
    <row r="1296" spans="7:9" x14ac:dyDescent="0.2">
      <c r="G1296" s="138"/>
      <c r="H1296" s="141" t="s">
        <v>1747</v>
      </c>
      <c r="I1296" s="138">
        <v>304271</v>
      </c>
    </row>
    <row r="1297" spans="7:9" x14ac:dyDescent="0.2">
      <c r="G1297" s="138"/>
      <c r="H1297" s="141" t="s">
        <v>1625</v>
      </c>
      <c r="I1297" s="138">
        <v>304280</v>
      </c>
    </row>
    <row r="1298" spans="7:9" x14ac:dyDescent="0.2">
      <c r="G1298" s="140" t="s">
        <v>1059</v>
      </c>
      <c r="H1298" s="137"/>
      <c r="I1298" s="143">
        <v>310000</v>
      </c>
    </row>
    <row r="1299" spans="7:9" x14ac:dyDescent="0.2">
      <c r="G1299" s="138"/>
      <c r="H1299" s="141" t="s">
        <v>1062</v>
      </c>
      <c r="I1299" s="138">
        <v>312011</v>
      </c>
    </row>
    <row r="1300" spans="7:9" x14ac:dyDescent="0.2">
      <c r="G1300" s="138"/>
      <c r="H1300" s="141" t="s">
        <v>1044</v>
      </c>
      <c r="I1300" s="138">
        <v>312029</v>
      </c>
    </row>
    <row r="1301" spans="7:9" x14ac:dyDescent="0.2">
      <c r="G1301" s="138"/>
      <c r="H1301" s="141" t="s">
        <v>623</v>
      </c>
      <c r="I1301" s="138">
        <v>312037</v>
      </c>
    </row>
    <row r="1302" spans="7:9" x14ac:dyDescent="0.2">
      <c r="G1302" s="138"/>
      <c r="H1302" s="141" t="s">
        <v>559</v>
      </c>
      <c r="I1302" s="138">
        <v>312045</v>
      </c>
    </row>
    <row r="1303" spans="7:9" x14ac:dyDescent="0.2">
      <c r="G1303" s="138"/>
      <c r="H1303" s="141" t="s">
        <v>1231</v>
      </c>
      <c r="I1303" s="138">
        <v>313025</v>
      </c>
    </row>
    <row r="1304" spans="7:9" x14ac:dyDescent="0.2">
      <c r="G1304" s="138"/>
      <c r="H1304" s="141" t="s">
        <v>1733</v>
      </c>
      <c r="I1304" s="138">
        <v>313254</v>
      </c>
    </row>
    <row r="1305" spans="7:9" x14ac:dyDescent="0.2">
      <c r="G1305" s="138"/>
      <c r="H1305" s="141" t="s">
        <v>1748</v>
      </c>
      <c r="I1305" s="138">
        <v>313289</v>
      </c>
    </row>
    <row r="1306" spans="7:9" x14ac:dyDescent="0.2">
      <c r="G1306" s="138"/>
      <c r="H1306" s="141" t="s">
        <v>1270</v>
      </c>
      <c r="I1306" s="138">
        <v>313297</v>
      </c>
    </row>
    <row r="1307" spans="7:9" x14ac:dyDescent="0.2">
      <c r="G1307" s="138"/>
      <c r="H1307" s="141" t="s">
        <v>1750</v>
      </c>
      <c r="I1307" s="138">
        <v>313645</v>
      </c>
    </row>
    <row r="1308" spans="7:9" x14ac:dyDescent="0.2">
      <c r="G1308" s="138"/>
      <c r="H1308" s="141" t="s">
        <v>1021</v>
      </c>
      <c r="I1308" s="138">
        <v>313700</v>
      </c>
    </row>
    <row r="1309" spans="7:9" x14ac:dyDescent="0.2">
      <c r="G1309" s="138"/>
      <c r="H1309" s="141" t="s">
        <v>1751</v>
      </c>
      <c r="I1309" s="138">
        <v>313718</v>
      </c>
    </row>
    <row r="1310" spans="7:9" x14ac:dyDescent="0.2">
      <c r="G1310" s="138"/>
      <c r="H1310" s="141" t="s">
        <v>1752</v>
      </c>
      <c r="I1310" s="138">
        <v>313726</v>
      </c>
    </row>
    <row r="1311" spans="7:9" x14ac:dyDescent="0.2">
      <c r="G1311" s="138"/>
      <c r="H1311" s="141" t="s">
        <v>1753</v>
      </c>
      <c r="I1311" s="138">
        <v>313840</v>
      </c>
    </row>
    <row r="1312" spans="7:9" x14ac:dyDescent="0.2">
      <c r="G1312" s="138"/>
      <c r="H1312" s="141" t="s">
        <v>329</v>
      </c>
      <c r="I1312" s="138">
        <v>313866</v>
      </c>
    </row>
    <row r="1313" spans="7:9" x14ac:dyDescent="0.2">
      <c r="G1313" s="138"/>
      <c r="H1313" s="141" t="s">
        <v>1051</v>
      </c>
      <c r="I1313" s="138">
        <v>313891</v>
      </c>
    </row>
    <row r="1314" spans="7:9" x14ac:dyDescent="0.2">
      <c r="G1314" s="138"/>
      <c r="H1314" s="141" t="s">
        <v>1754</v>
      </c>
      <c r="I1314" s="138">
        <v>313904</v>
      </c>
    </row>
    <row r="1315" spans="7:9" x14ac:dyDescent="0.2">
      <c r="G1315" s="138"/>
      <c r="H1315" s="141" t="s">
        <v>181</v>
      </c>
      <c r="I1315" s="138">
        <v>314013</v>
      </c>
    </row>
    <row r="1316" spans="7:9" x14ac:dyDescent="0.2">
      <c r="G1316" s="138"/>
      <c r="H1316" s="141" t="s">
        <v>1703</v>
      </c>
      <c r="I1316" s="138">
        <v>314021</v>
      </c>
    </row>
    <row r="1317" spans="7:9" x14ac:dyDescent="0.2">
      <c r="G1317" s="138"/>
      <c r="H1317" s="141" t="s">
        <v>785</v>
      </c>
      <c r="I1317" s="138">
        <v>314030</v>
      </c>
    </row>
    <row r="1318" spans="7:9" x14ac:dyDescent="0.2">
      <c r="G1318" s="140" t="s">
        <v>131</v>
      </c>
      <c r="H1318" s="137"/>
      <c r="I1318" s="143">
        <v>320005</v>
      </c>
    </row>
    <row r="1319" spans="7:9" x14ac:dyDescent="0.2">
      <c r="G1319" s="138"/>
      <c r="H1319" s="141" t="s">
        <v>1067</v>
      </c>
      <c r="I1319" s="138">
        <v>322016</v>
      </c>
    </row>
    <row r="1320" spans="7:9" x14ac:dyDescent="0.2">
      <c r="G1320" s="138"/>
      <c r="H1320" s="141" t="s">
        <v>1068</v>
      </c>
      <c r="I1320" s="138">
        <v>322024</v>
      </c>
    </row>
    <row r="1321" spans="7:9" x14ac:dyDescent="0.2">
      <c r="G1321" s="138"/>
      <c r="H1321" s="141" t="s">
        <v>392</v>
      </c>
      <c r="I1321" s="138">
        <v>322032</v>
      </c>
    </row>
    <row r="1322" spans="7:9" x14ac:dyDescent="0.2">
      <c r="G1322" s="138"/>
      <c r="H1322" s="141" t="s">
        <v>662</v>
      </c>
      <c r="I1322" s="138">
        <v>322041</v>
      </c>
    </row>
    <row r="1323" spans="7:9" x14ac:dyDescent="0.2">
      <c r="G1323" s="138"/>
      <c r="H1323" s="141" t="s">
        <v>937</v>
      </c>
      <c r="I1323" s="138">
        <v>322059</v>
      </c>
    </row>
    <row r="1324" spans="7:9" x14ac:dyDescent="0.2">
      <c r="G1324" s="138"/>
      <c r="H1324" s="141" t="s">
        <v>1072</v>
      </c>
      <c r="I1324" s="138">
        <v>322067</v>
      </c>
    </row>
    <row r="1325" spans="7:9" x14ac:dyDescent="0.2">
      <c r="G1325" s="138"/>
      <c r="H1325" s="141" t="s">
        <v>1073</v>
      </c>
      <c r="I1325" s="138">
        <v>322075</v>
      </c>
    </row>
    <row r="1326" spans="7:9" x14ac:dyDescent="0.2">
      <c r="G1326" s="138"/>
      <c r="H1326" s="141" t="s">
        <v>350</v>
      </c>
      <c r="I1326" s="138">
        <v>322091</v>
      </c>
    </row>
    <row r="1327" spans="7:9" x14ac:dyDescent="0.2">
      <c r="G1327" s="138"/>
      <c r="H1327" s="141" t="s">
        <v>1381</v>
      </c>
      <c r="I1327" s="138">
        <v>323438</v>
      </c>
    </row>
    <row r="1328" spans="7:9" x14ac:dyDescent="0.2">
      <c r="G1328" s="138"/>
      <c r="H1328" s="141" t="s">
        <v>1531</v>
      </c>
      <c r="I1328" s="138">
        <v>323861</v>
      </c>
    </row>
    <row r="1329" spans="7:9" x14ac:dyDescent="0.2">
      <c r="G1329" s="138"/>
      <c r="H1329" s="141" t="s">
        <v>1300</v>
      </c>
      <c r="I1329" s="138">
        <v>324418</v>
      </c>
    </row>
    <row r="1330" spans="7:9" x14ac:dyDescent="0.2">
      <c r="G1330" s="138"/>
      <c r="H1330" s="141" t="s">
        <v>1444</v>
      </c>
      <c r="I1330" s="138">
        <v>324485</v>
      </c>
    </row>
    <row r="1331" spans="7:9" x14ac:dyDescent="0.2">
      <c r="G1331" s="138"/>
      <c r="H1331" s="141" t="s">
        <v>1755</v>
      </c>
      <c r="I1331" s="138">
        <v>324493</v>
      </c>
    </row>
    <row r="1332" spans="7:9" x14ac:dyDescent="0.2">
      <c r="G1332" s="138"/>
      <c r="H1332" s="141" t="s">
        <v>1054</v>
      </c>
      <c r="I1332" s="138">
        <v>325015</v>
      </c>
    </row>
    <row r="1333" spans="7:9" x14ac:dyDescent="0.2">
      <c r="G1333" s="138"/>
      <c r="H1333" s="141" t="s">
        <v>1756</v>
      </c>
      <c r="I1333" s="138">
        <v>325058</v>
      </c>
    </row>
    <row r="1334" spans="7:9" x14ac:dyDescent="0.2">
      <c r="G1334" s="138"/>
      <c r="H1334" s="141" t="s">
        <v>1527</v>
      </c>
      <c r="I1334" s="138">
        <v>325252</v>
      </c>
    </row>
    <row r="1335" spans="7:9" x14ac:dyDescent="0.2">
      <c r="G1335" s="138"/>
      <c r="H1335" s="141" t="s">
        <v>1757</v>
      </c>
      <c r="I1335" s="138">
        <v>325261</v>
      </c>
    </row>
    <row r="1336" spans="7:9" x14ac:dyDescent="0.2">
      <c r="G1336" s="138"/>
      <c r="H1336" s="141" t="s">
        <v>1758</v>
      </c>
      <c r="I1336" s="138">
        <v>325279</v>
      </c>
    </row>
    <row r="1337" spans="7:9" x14ac:dyDescent="0.2">
      <c r="G1337" s="138"/>
      <c r="H1337" s="141" t="s">
        <v>1150</v>
      </c>
      <c r="I1337" s="138">
        <v>325287</v>
      </c>
    </row>
    <row r="1338" spans="7:9" x14ac:dyDescent="0.2">
      <c r="G1338" s="140" t="s">
        <v>579</v>
      </c>
      <c r="H1338" s="137"/>
      <c r="I1338" s="143">
        <v>330001</v>
      </c>
    </row>
    <row r="1339" spans="7:9" x14ac:dyDescent="0.2">
      <c r="G1339" s="138"/>
      <c r="H1339" s="141" t="s">
        <v>1076</v>
      </c>
      <c r="I1339" s="138">
        <v>331007</v>
      </c>
    </row>
    <row r="1340" spans="7:9" x14ac:dyDescent="0.2">
      <c r="G1340" s="138"/>
      <c r="H1340" s="141" t="s">
        <v>1078</v>
      </c>
      <c r="I1340" s="138">
        <v>332020</v>
      </c>
    </row>
    <row r="1341" spans="7:9" x14ac:dyDescent="0.2">
      <c r="G1341" s="138"/>
      <c r="H1341" s="141" t="s">
        <v>1079</v>
      </c>
      <c r="I1341" s="138">
        <v>332038</v>
      </c>
    </row>
    <row r="1342" spans="7:9" x14ac:dyDescent="0.2">
      <c r="G1342" s="138"/>
      <c r="H1342" s="141" t="s">
        <v>1081</v>
      </c>
      <c r="I1342" s="138">
        <v>332046</v>
      </c>
    </row>
    <row r="1343" spans="7:9" x14ac:dyDescent="0.2">
      <c r="G1343" s="138"/>
      <c r="H1343" s="141" t="s">
        <v>1083</v>
      </c>
      <c r="I1343" s="138">
        <v>332054</v>
      </c>
    </row>
    <row r="1344" spans="7:9" x14ac:dyDescent="0.2">
      <c r="G1344" s="138"/>
      <c r="H1344" s="141" t="s">
        <v>1084</v>
      </c>
      <c r="I1344" s="138">
        <v>332071</v>
      </c>
    </row>
    <row r="1345" spans="7:9" x14ac:dyDescent="0.2">
      <c r="G1345" s="138"/>
      <c r="H1345" s="141" t="s">
        <v>700</v>
      </c>
      <c r="I1345" s="138">
        <v>332089</v>
      </c>
    </row>
    <row r="1346" spans="7:9" x14ac:dyDescent="0.2">
      <c r="G1346" s="138"/>
      <c r="H1346" s="141" t="s">
        <v>911</v>
      </c>
      <c r="I1346" s="138">
        <v>332097</v>
      </c>
    </row>
    <row r="1347" spans="7:9" x14ac:dyDescent="0.2">
      <c r="G1347" s="138"/>
      <c r="H1347" s="141" t="s">
        <v>1086</v>
      </c>
      <c r="I1347" s="138">
        <v>332101</v>
      </c>
    </row>
    <row r="1348" spans="7:9" x14ac:dyDescent="0.2">
      <c r="G1348" s="138"/>
      <c r="H1348" s="141" t="s">
        <v>1087</v>
      </c>
      <c r="I1348" s="138">
        <v>332119</v>
      </c>
    </row>
    <row r="1349" spans="7:9" x14ac:dyDescent="0.2">
      <c r="G1349" s="138"/>
      <c r="H1349" s="141" t="s">
        <v>1089</v>
      </c>
      <c r="I1349" s="138">
        <v>332127</v>
      </c>
    </row>
    <row r="1350" spans="7:9" x14ac:dyDescent="0.2">
      <c r="G1350" s="138"/>
      <c r="H1350" s="141" t="s">
        <v>1090</v>
      </c>
      <c r="I1350" s="138">
        <v>332135</v>
      </c>
    </row>
    <row r="1351" spans="7:9" x14ac:dyDescent="0.2">
      <c r="G1351" s="138"/>
      <c r="H1351" s="141" t="s">
        <v>1092</v>
      </c>
      <c r="I1351" s="138">
        <v>332143</v>
      </c>
    </row>
    <row r="1352" spans="7:9" x14ac:dyDescent="0.2">
      <c r="G1352" s="138"/>
      <c r="H1352" s="141" t="s">
        <v>120</v>
      </c>
      <c r="I1352" s="138">
        <v>332151</v>
      </c>
    </row>
    <row r="1353" spans="7:9" x14ac:dyDescent="0.2">
      <c r="G1353" s="138"/>
      <c r="H1353" s="141" t="s">
        <v>1096</v>
      </c>
      <c r="I1353" s="138">
        <v>332160</v>
      </c>
    </row>
    <row r="1354" spans="7:9" x14ac:dyDescent="0.2">
      <c r="G1354" s="138"/>
      <c r="H1354" s="141" t="s">
        <v>96</v>
      </c>
      <c r="I1354" s="138">
        <v>333468</v>
      </c>
    </row>
    <row r="1355" spans="7:9" x14ac:dyDescent="0.2">
      <c r="G1355" s="138"/>
      <c r="H1355" s="141" t="s">
        <v>1759</v>
      </c>
      <c r="I1355" s="138">
        <v>334235</v>
      </c>
    </row>
    <row r="1356" spans="7:9" x14ac:dyDescent="0.2">
      <c r="G1356" s="138"/>
      <c r="H1356" s="141" t="s">
        <v>578</v>
      </c>
      <c r="I1356" s="138">
        <v>334456</v>
      </c>
    </row>
    <row r="1357" spans="7:9" x14ac:dyDescent="0.2">
      <c r="G1357" s="138"/>
      <c r="H1357" s="141" t="s">
        <v>723</v>
      </c>
      <c r="I1357" s="138">
        <v>334618</v>
      </c>
    </row>
    <row r="1358" spans="7:9" x14ac:dyDescent="0.2">
      <c r="G1358" s="138"/>
      <c r="H1358" s="141" t="s">
        <v>1760</v>
      </c>
      <c r="I1358" s="138">
        <v>335860</v>
      </c>
    </row>
    <row r="1359" spans="7:9" x14ac:dyDescent="0.2">
      <c r="G1359" s="138"/>
      <c r="H1359" s="141" t="s">
        <v>1762</v>
      </c>
      <c r="I1359" s="138">
        <v>336068</v>
      </c>
    </row>
    <row r="1360" spans="7:9" x14ac:dyDescent="0.2">
      <c r="G1360" s="138"/>
      <c r="H1360" s="141" t="s">
        <v>1242</v>
      </c>
      <c r="I1360" s="138">
        <v>336220</v>
      </c>
    </row>
    <row r="1361" spans="7:9" x14ac:dyDescent="0.2">
      <c r="G1361" s="138"/>
      <c r="H1361" s="141" t="s">
        <v>1763</v>
      </c>
      <c r="I1361" s="138">
        <v>336238</v>
      </c>
    </row>
    <row r="1362" spans="7:9" x14ac:dyDescent="0.2">
      <c r="G1362" s="138"/>
      <c r="H1362" s="141" t="s">
        <v>347</v>
      </c>
      <c r="I1362" s="138">
        <v>336432</v>
      </c>
    </row>
    <row r="1363" spans="7:9" x14ac:dyDescent="0.2">
      <c r="G1363" s="138"/>
      <c r="H1363" s="141" t="s">
        <v>155</v>
      </c>
      <c r="I1363" s="138">
        <v>336637</v>
      </c>
    </row>
    <row r="1364" spans="7:9" x14ac:dyDescent="0.2">
      <c r="G1364" s="138"/>
      <c r="H1364" s="141" t="s">
        <v>1218</v>
      </c>
      <c r="I1364" s="138">
        <v>336661</v>
      </c>
    </row>
    <row r="1365" spans="7:9" x14ac:dyDescent="0.2">
      <c r="G1365" s="138"/>
      <c r="H1365" s="141" t="s">
        <v>701</v>
      </c>
      <c r="I1365" s="138">
        <v>336815</v>
      </c>
    </row>
    <row r="1366" spans="7:9" x14ac:dyDescent="0.2">
      <c r="G1366" s="140" t="s">
        <v>1097</v>
      </c>
      <c r="H1366" s="137"/>
      <c r="I1366" s="143">
        <v>340006</v>
      </c>
    </row>
    <row r="1367" spans="7:9" x14ac:dyDescent="0.2">
      <c r="G1367" s="138"/>
      <c r="H1367" s="141" t="s">
        <v>290</v>
      </c>
      <c r="I1367" s="138">
        <v>341002</v>
      </c>
    </row>
    <row r="1368" spans="7:9" x14ac:dyDescent="0.2">
      <c r="G1368" s="138"/>
      <c r="H1368" s="141" t="s">
        <v>1100</v>
      </c>
      <c r="I1368" s="138">
        <v>342025</v>
      </c>
    </row>
    <row r="1369" spans="7:9" x14ac:dyDescent="0.2">
      <c r="G1369" s="138"/>
      <c r="H1369" s="141" t="s">
        <v>1103</v>
      </c>
      <c r="I1369" s="138">
        <v>342033</v>
      </c>
    </row>
    <row r="1370" spans="7:9" x14ac:dyDescent="0.2">
      <c r="G1370" s="138"/>
      <c r="H1370" s="141" t="s">
        <v>857</v>
      </c>
      <c r="I1370" s="138">
        <v>342041</v>
      </c>
    </row>
    <row r="1371" spans="7:9" x14ac:dyDescent="0.2">
      <c r="G1371" s="138"/>
      <c r="H1371" s="141" t="s">
        <v>200</v>
      </c>
      <c r="I1371" s="138">
        <v>342050</v>
      </c>
    </row>
    <row r="1372" spans="7:9" x14ac:dyDescent="0.2">
      <c r="G1372" s="138"/>
      <c r="H1372" s="141" t="s">
        <v>1104</v>
      </c>
      <c r="I1372" s="138">
        <v>342076</v>
      </c>
    </row>
    <row r="1373" spans="7:9" x14ac:dyDescent="0.2">
      <c r="G1373" s="138"/>
      <c r="H1373" s="141" t="s">
        <v>686</v>
      </c>
      <c r="I1373" s="138">
        <v>342084</v>
      </c>
    </row>
    <row r="1374" spans="7:9" x14ac:dyDescent="0.2">
      <c r="G1374" s="138"/>
      <c r="H1374" s="141" t="s">
        <v>441</v>
      </c>
      <c r="I1374" s="138">
        <v>342092</v>
      </c>
    </row>
    <row r="1375" spans="7:9" x14ac:dyDescent="0.2">
      <c r="G1375" s="138"/>
      <c r="H1375" s="141" t="s">
        <v>1105</v>
      </c>
      <c r="I1375" s="138">
        <v>342106</v>
      </c>
    </row>
    <row r="1376" spans="7:9" x14ac:dyDescent="0.2">
      <c r="G1376" s="138"/>
      <c r="H1376" s="141" t="s">
        <v>1098</v>
      </c>
      <c r="I1376" s="138">
        <v>342114</v>
      </c>
    </row>
    <row r="1377" spans="7:9" x14ac:dyDescent="0.2">
      <c r="G1377" s="138"/>
      <c r="H1377" s="141" t="s">
        <v>1107</v>
      </c>
      <c r="I1377" s="138">
        <v>342122</v>
      </c>
    </row>
    <row r="1378" spans="7:9" x14ac:dyDescent="0.2">
      <c r="G1378" s="138"/>
      <c r="H1378" s="141" t="s">
        <v>764</v>
      </c>
      <c r="I1378" s="138">
        <v>342131</v>
      </c>
    </row>
    <row r="1379" spans="7:9" x14ac:dyDescent="0.2">
      <c r="G1379" s="138"/>
      <c r="H1379" s="141" t="s">
        <v>1109</v>
      </c>
      <c r="I1379" s="138">
        <v>342149</v>
      </c>
    </row>
    <row r="1380" spans="7:9" x14ac:dyDescent="0.2">
      <c r="G1380" s="138"/>
      <c r="H1380" s="141" t="s">
        <v>1111</v>
      </c>
      <c r="I1380" s="138">
        <v>342157</v>
      </c>
    </row>
    <row r="1381" spans="7:9" x14ac:dyDescent="0.2">
      <c r="G1381" s="138"/>
      <c r="H1381" s="141" t="s">
        <v>1764</v>
      </c>
      <c r="I1381" s="138">
        <v>343021</v>
      </c>
    </row>
    <row r="1382" spans="7:9" x14ac:dyDescent="0.2">
      <c r="G1382" s="138"/>
      <c r="H1382" s="141" t="s">
        <v>1195</v>
      </c>
      <c r="I1382" s="138">
        <v>343048</v>
      </c>
    </row>
    <row r="1383" spans="7:9" x14ac:dyDescent="0.2">
      <c r="G1383" s="138"/>
      <c r="H1383" s="141" t="s">
        <v>834</v>
      </c>
      <c r="I1383" s="138">
        <v>343072</v>
      </c>
    </row>
    <row r="1384" spans="7:9" x14ac:dyDescent="0.2">
      <c r="G1384" s="138"/>
      <c r="H1384" s="141" t="s">
        <v>1765</v>
      </c>
      <c r="I1384" s="138">
        <v>343099</v>
      </c>
    </row>
    <row r="1385" spans="7:9" x14ac:dyDescent="0.2">
      <c r="G1385" s="138"/>
      <c r="H1385" s="141" t="s">
        <v>1601</v>
      </c>
      <c r="I1385" s="138">
        <v>343684</v>
      </c>
    </row>
    <row r="1386" spans="7:9" x14ac:dyDescent="0.2">
      <c r="G1386" s="138"/>
      <c r="H1386" s="141" t="s">
        <v>1767</v>
      </c>
      <c r="I1386" s="138">
        <v>343692</v>
      </c>
    </row>
    <row r="1387" spans="7:9" x14ac:dyDescent="0.2">
      <c r="G1387" s="138"/>
      <c r="H1387" s="141" t="s">
        <v>408</v>
      </c>
      <c r="I1387" s="138">
        <v>344311</v>
      </c>
    </row>
    <row r="1388" spans="7:9" x14ac:dyDescent="0.2">
      <c r="G1388" s="138"/>
      <c r="H1388" s="141" t="s">
        <v>478</v>
      </c>
      <c r="I1388" s="138">
        <v>344621</v>
      </c>
    </row>
    <row r="1389" spans="7:9" x14ac:dyDescent="0.2">
      <c r="G1389" s="138"/>
      <c r="H1389" s="141" t="s">
        <v>1768</v>
      </c>
      <c r="I1389" s="138">
        <v>345458</v>
      </c>
    </row>
    <row r="1390" spans="7:9" x14ac:dyDescent="0.2">
      <c r="G1390" s="140" t="s">
        <v>1112</v>
      </c>
      <c r="H1390" s="137"/>
      <c r="I1390" s="143">
        <v>350001</v>
      </c>
    </row>
    <row r="1391" spans="7:9" x14ac:dyDescent="0.2">
      <c r="G1391" s="138"/>
      <c r="H1391" s="141" t="s">
        <v>1113</v>
      </c>
      <c r="I1391" s="138">
        <v>352012</v>
      </c>
    </row>
    <row r="1392" spans="7:9" x14ac:dyDescent="0.2">
      <c r="G1392" s="138"/>
      <c r="H1392" s="141" t="s">
        <v>635</v>
      </c>
      <c r="I1392" s="138">
        <v>352021</v>
      </c>
    </row>
    <row r="1393" spans="7:9" x14ac:dyDescent="0.2">
      <c r="G1393" s="138"/>
      <c r="H1393" s="141" t="s">
        <v>792</v>
      </c>
      <c r="I1393" s="138">
        <v>352039</v>
      </c>
    </row>
    <row r="1394" spans="7:9" x14ac:dyDescent="0.2">
      <c r="G1394" s="138"/>
      <c r="H1394" s="141" t="s">
        <v>1114</v>
      </c>
      <c r="I1394" s="138">
        <v>352047</v>
      </c>
    </row>
    <row r="1395" spans="7:9" x14ac:dyDescent="0.2">
      <c r="G1395" s="138"/>
      <c r="H1395" s="141" t="s">
        <v>1116</v>
      </c>
      <c r="I1395" s="138">
        <v>352063</v>
      </c>
    </row>
    <row r="1396" spans="7:9" x14ac:dyDescent="0.2">
      <c r="G1396" s="138"/>
      <c r="H1396" s="141" t="s">
        <v>1118</v>
      </c>
      <c r="I1396" s="138">
        <v>352071</v>
      </c>
    </row>
    <row r="1397" spans="7:9" x14ac:dyDescent="0.2">
      <c r="G1397" s="138"/>
      <c r="H1397" s="141" t="s">
        <v>1119</v>
      </c>
      <c r="I1397" s="138">
        <v>352080</v>
      </c>
    </row>
    <row r="1398" spans="7:9" x14ac:dyDescent="0.2">
      <c r="G1398" s="138"/>
      <c r="H1398" s="141" t="s">
        <v>1121</v>
      </c>
      <c r="I1398" s="138">
        <v>352101</v>
      </c>
    </row>
    <row r="1399" spans="7:9" x14ac:dyDescent="0.2">
      <c r="G1399" s="138"/>
      <c r="H1399" s="141" t="s">
        <v>1124</v>
      </c>
      <c r="I1399" s="138">
        <v>352110</v>
      </c>
    </row>
    <row r="1400" spans="7:9" x14ac:dyDescent="0.2">
      <c r="G1400" s="138"/>
      <c r="H1400" s="141" t="s">
        <v>428</v>
      </c>
      <c r="I1400" s="138">
        <v>352128</v>
      </c>
    </row>
    <row r="1401" spans="7:9" x14ac:dyDescent="0.2">
      <c r="G1401" s="138"/>
      <c r="H1401" s="141" t="s">
        <v>1125</v>
      </c>
      <c r="I1401" s="138">
        <v>352136</v>
      </c>
    </row>
    <row r="1402" spans="7:9" x14ac:dyDescent="0.2">
      <c r="G1402" s="138"/>
      <c r="H1402" s="141" t="s">
        <v>837</v>
      </c>
      <c r="I1402" s="138">
        <v>352152</v>
      </c>
    </row>
    <row r="1403" spans="7:9" x14ac:dyDescent="0.2">
      <c r="G1403" s="138"/>
      <c r="H1403" s="141" t="s">
        <v>1127</v>
      </c>
      <c r="I1403" s="138">
        <v>352161</v>
      </c>
    </row>
    <row r="1404" spans="7:9" x14ac:dyDescent="0.2">
      <c r="G1404" s="138"/>
      <c r="H1404" s="141" t="s">
        <v>1769</v>
      </c>
      <c r="I1404" s="138">
        <v>353051</v>
      </c>
    </row>
    <row r="1405" spans="7:9" x14ac:dyDescent="0.2">
      <c r="G1405" s="138"/>
      <c r="H1405" s="141" t="s">
        <v>1042</v>
      </c>
      <c r="I1405" s="138">
        <v>353213</v>
      </c>
    </row>
    <row r="1406" spans="7:9" x14ac:dyDescent="0.2">
      <c r="G1406" s="138"/>
      <c r="H1406" s="141" t="s">
        <v>1770</v>
      </c>
      <c r="I1406" s="138">
        <v>353418</v>
      </c>
    </row>
    <row r="1407" spans="7:9" x14ac:dyDescent="0.2">
      <c r="G1407" s="138"/>
      <c r="H1407" s="141" t="s">
        <v>1392</v>
      </c>
      <c r="I1407" s="138">
        <v>353434</v>
      </c>
    </row>
    <row r="1408" spans="7:9" x14ac:dyDescent="0.2">
      <c r="G1408" s="138"/>
      <c r="H1408" s="141" t="s">
        <v>1771</v>
      </c>
      <c r="I1408" s="138">
        <v>353442</v>
      </c>
    </row>
    <row r="1409" spans="7:9" x14ac:dyDescent="0.2">
      <c r="G1409" s="138"/>
      <c r="H1409" s="141" t="s">
        <v>846</v>
      </c>
      <c r="I1409" s="138">
        <v>355020</v>
      </c>
    </row>
    <row r="1410" spans="7:9" x14ac:dyDescent="0.2">
      <c r="G1410" s="140" t="s">
        <v>1130</v>
      </c>
      <c r="H1410" s="137"/>
      <c r="I1410" s="143">
        <v>360007</v>
      </c>
    </row>
    <row r="1411" spans="7:9" x14ac:dyDescent="0.2">
      <c r="G1411" s="138"/>
      <c r="H1411" s="141" t="s">
        <v>1131</v>
      </c>
      <c r="I1411" s="138">
        <v>362018</v>
      </c>
    </row>
    <row r="1412" spans="7:9" x14ac:dyDescent="0.2">
      <c r="G1412" s="138"/>
      <c r="H1412" s="141" t="s">
        <v>1135</v>
      </c>
      <c r="I1412" s="138">
        <v>362026</v>
      </c>
    </row>
    <row r="1413" spans="7:9" x14ac:dyDescent="0.2">
      <c r="G1413" s="138"/>
      <c r="H1413" s="141" t="s">
        <v>1136</v>
      </c>
      <c r="I1413" s="138">
        <v>362034</v>
      </c>
    </row>
    <row r="1414" spans="7:9" x14ac:dyDescent="0.2">
      <c r="G1414" s="138"/>
      <c r="H1414" s="141" t="s">
        <v>1137</v>
      </c>
      <c r="I1414" s="138">
        <v>362042</v>
      </c>
    </row>
    <row r="1415" spans="7:9" x14ac:dyDescent="0.2">
      <c r="G1415" s="138"/>
      <c r="H1415" s="141" t="s">
        <v>1138</v>
      </c>
      <c r="I1415" s="138">
        <v>362051</v>
      </c>
    </row>
    <row r="1416" spans="7:9" x14ac:dyDescent="0.2">
      <c r="G1416" s="138"/>
      <c r="H1416" s="141" t="s">
        <v>226</v>
      </c>
      <c r="I1416" s="138">
        <v>362069</v>
      </c>
    </row>
    <row r="1417" spans="7:9" x14ac:dyDescent="0.2">
      <c r="G1417" s="138"/>
      <c r="H1417" s="141" t="s">
        <v>144</v>
      </c>
      <c r="I1417" s="138">
        <v>362077</v>
      </c>
    </row>
    <row r="1418" spans="7:9" x14ac:dyDescent="0.2">
      <c r="G1418" s="138"/>
      <c r="H1418" s="141" t="s">
        <v>1071</v>
      </c>
      <c r="I1418" s="138">
        <v>362085</v>
      </c>
    </row>
    <row r="1419" spans="7:9" x14ac:dyDescent="0.2">
      <c r="G1419" s="138"/>
      <c r="H1419" s="141" t="s">
        <v>1772</v>
      </c>
      <c r="I1419" s="138">
        <v>363014</v>
      </c>
    </row>
    <row r="1420" spans="7:9" x14ac:dyDescent="0.2">
      <c r="G1420" s="138"/>
      <c r="H1420" s="141" t="s">
        <v>1251</v>
      </c>
      <c r="I1420" s="138">
        <v>363022</v>
      </c>
    </row>
    <row r="1421" spans="7:9" x14ac:dyDescent="0.2">
      <c r="G1421" s="138"/>
      <c r="H1421" s="141" t="s">
        <v>1773</v>
      </c>
      <c r="I1421" s="138">
        <v>363219</v>
      </c>
    </row>
    <row r="1422" spans="7:9" x14ac:dyDescent="0.2">
      <c r="G1422" s="138"/>
      <c r="H1422" s="141" t="s">
        <v>938</v>
      </c>
      <c r="I1422" s="138">
        <v>363413</v>
      </c>
    </row>
    <row r="1423" spans="7:9" x14ac:dyDescent="0.2">
      <c r="G1423" s="138"/>
      <c r="H1423" s="141" t="s">
        <v>1521</v>
      </c>
      <c r="I1423" s="138">
        <v>363421</v>
      </c>
    </row>
    <row r="1424" spans="7:9" x14ac:dyDescent="0.2">
      <c r="G1424" s="138"/>
      <c r="H1424" s="141" t="s">
        <v>1774</v>
      </c>
      <c r="I1424" s="138">
        <v>363685</v>
      </c>
    </row>
    <row r="1425" spans="7:9" x14ac:dyDescent="0.2">
      <c r="G1425" s="138"/>
      <c r="H1425" s="141" t="s">
        <v>1775</v>
      </c>
      <c r="I1425" s="138">
        <v>363839</v>
      </c>
    </row>
    <row r="1426" spans="7:9" x14ac:dyDescent="0.2">
      <c r="G1426" s="138"/>
      <c r="H1426" s="141" t="s">
        <v>1776</v>
      </c>
      <c r="I1426" s="138">
        <v>363871</v>
      </c>
    </row>
    <row r="1427" spans="7:9" x14ac:dyDescent="0.2">
      <c r="G1427" s="138"/>
      <c r="H1427" s="141" t="s">
        <v>1178</v>
      </c>
      <c r="I1427" s="138">
        <v>363880</v>
      </c>
    </row>
    <row r="1428" spans="7:9" x14ac:dyDescent="0.2">
      <c r="G1428" s="138"/>
      <c r="H1428" s="141" t="s">
        <v>386</v>
      </c>
      <c r="I1428" s="138">
        <v>364011</v>
      </c>
    </row>
    <row r="1429" spans="7:9" x14ac:dyDescent="0.2">
      <c r="G1429" s="138"/>
      <c r="H1429" s="141" t="s">
        <v>1777</v>
      </c>
      <c r="I1429" s="138">
        <v>364029</v>
      </c>
    </row>
    <row r="1430" spans="7:9" x14ac:dyDescent="0.2">
      <c r="G1430" s="138"/>
      <c r="H1430" s="141" t="s">
        <v>1779</v>
      </c>
      <c r="I1430" s="138">
        <v>364037</v>
      </c>
    </row>
    <row r="1431" spans="7:9" x14ac:dyDescent="0.2">
      <c r="G1431" s="138"/>
      <c r="H1431" s="141" t="s">
        <v>1080</v>
      </c>
      <c r="I1431" s="138">
        <v>364045</v>
      </c>
    </row>
    <row r="1432" spans="7:9" x14ac:dyDescent="0.2">
      <c r="G1432" s="138"/>
      <c r="H1432" s="141" t="s">
        <v>1780</v>
      </c>
      <c r="I1432" s="138">
        <v>364053</v>
      </c>
    </row>
    <row r="1433" spans="7:9" x14ac:dyDescent="0.2">
      <c r="G1433" s="138"/>
      <c r="H1433" s="141" t="s">
        <v>1517</v>
      </c>
      <c r="I1433" s="138">
        <v>364681</v>
      </c>
    </row>
    <row r="1434" spans="7:9" x14ac:dyDescent="0.2">
      <c r="G1434" s="138"/>
      <c r="H1434" s="141" t="s">
        <v>801</v>
      </c>
      <c r="I1434" s="138">
        <v>364894</v>
      </c>
    </row>
    <row r="1435" spans="7:9" x14ac:dyDescent="0.2">
      <c r="G1435" s="140" t="s">
        <v>1140</v>
      </c>
      <c r="H1435" s="137"/>
      <c r="I1435" s="143">
        <v>370002</v>
      </c>
    </row>
    <row r="1436" spans="7:9" x14ac:dyDescent="0.2">
      <c r="G1436" s="138"/>
      <c r="H1436" s="141" t="s">
        <v>1142</v>
      </c>
      <c r="I1436" s="138">
        <v>372013</v>
      </c>
    </row>
    <row r="1437" spans="7:9" x14ac:dyDescent="0.2">
      <c r="G1437" s="138"/>
      <c r="H1437" s="141" t="s">
        <v>1145</v>
      </c>
      <c r="I1437" s="138">
        <v>372021</v>
      </c>
    </row>
    <row r="1438" spans="7:9" x14ac:dyDescent="0.2">
      <c r="G1438" s="138"/>
      <c r="H1438" s="141" t="s">
        <v>1147</v>
      </c>
      <c r="I1438" s="138">
        <v>372030</v>
      </c>
    </row>
    <row r="1439" spans="7:9" x14ac:dyDescent="0.2">
      <c r="G1439" s="138"/>
      <c r="H1439" s="141" t="s">
        <v>1153</v>
      </c>
      <c r="I1439" s="138">
        <v>372048</v>
      </c>
    </row>
    <row r="1440" spans="7:9" x14ac:dyDescent="0.2">
      <c r="G1440" s="138"/>
      <c r="H1440" s="141" t="s">
        <v>1154</v>
      </c>
      <c r="I1440" s="138">
        <v>372056</v>
      </c>
    </row>
    <row r="1441" spans="7:9" x14ac:dyDescent="0.2">
      <c r="G1441" s="138"/>
      <c r="H1441" s="141" t="s">
        <v>1155</v>
      </c>
      <c r="I1441" s="138">
        <v>372064</v>
      </c>
    </row>
    <row r="1442" spans="7:9" x14ac:dyDescent="0.2">
      <c r="G1442" s="138"/>
      <c r="H1442" s="141" t="s">
        <v>1156</v>
      </c>
      <c r="I1442" s="138">
        <v>372072</v>
      </c>
    </row>
    <row r="1443" spans="7:9" x14ac:dyDescent="0.2">
      <c r="G1443" s="138"/>
      <c r="H1443" s="141" t="s">
        <v>1159</v>
      </c>
      <c r="I1443" s="138">
        <v>372081</v>
      </c>
    </row>
    <row r="1444" spans="7:9" x14ac:dyDescent="0.2">
      <c r="G1444" s="138"/>
      <c r="H1444" s="141" t="s">
        <v>1158</v>
      </c>
      <c r="I1444" s="138">
        <v>373222</v>
      </c>
    </row>
    <row r="1445" spans="7:9" x14ac:dyDescent="0.2">
      <c r="G1445" s="138"/>
      <c r="H1445" s="141" t="s">
        <v>1473</v>
      </c>
      <c r="I1445" s="138">
        <v>373249</v>
      </c>
    </row>
    <row r="1446" spans="7:9" x14ac:dyDescent="0.2">
      <c r="G1446" s="138"/>
      <c r="H1446" s="141" t="s">
        <v>1781</v>
      </c>
      <c r="I1446" s="138">
        <v>373419</v>
      </c>
    </row>
    <row r="1447" spans="7:9" x14ac:dyDescent="0.2">
      <c r="G1447" s="138"/>
      <c r="H1447" s="141" t="s">
        <v>1297</v>
      </c>
      <c r="I1447" s="138">
        <v>373648</v>
      </c>
    </row>
    <row r="1448" spans="7:9" x14ac:dyDescent="0.2">
      <c r="G1448" s="138"/>
      <c r="H1448" s="141" t="s">
        <v>674</v>
      </c>
      <c r="I1448" s="138">
        <v>373869</v>
      </c>
    </row>
    <row r="1449" spans="7:9" x14ac:dyDescent="0.2">
      <c r="G1449" s="138"/>
      <c r="H1449" s="141" t="s">
        <v>1430</v>
      </c>
      <c r="I1449" s="138">
        <v>373877</v>
      </c>
    </row>
    <row r="1450" spans="7:9" x14ac:dyDescent="0.2">
      <c r="G1450" s="138"/>
      <c r="H1450" s="141" t="s">
        <v>1782</v>
      </c>
      <c r="I1450" s="138">
        <v>374032</v>
      </c>
    </row>
    <row r="1451" spans="7:9" x14ac:dyDescent="0.2">
      <c r="G1451" s="138"/>
      <c r="H1451" s="141" t="s">
        <v>1166</v>
      </c>
      <c r="I1451" s="138">
        <v>374041</v>
      </c>
    </row>
    <row r="1452" spans="7:9" x14ac:dyDescent="0.2">
      <c r="G1452" s="138"/>
      <c r="H1452" s="141" t="s">
        <v>1785</v>
      </c>
      <c r="I1452" s="138">
        <v>374067</v>
      </c>
    </row>
    <row r="1453" spans="7:9" x14ac:dyDescent="0.2">
      <c r="G1453" s="140" t="s">
        <v>743</v>
      </c>
      <c r="H1453" s="137"/>
      <c r="I1453" s="143">
        <v>380008</v>
      </c>
    </row>
    <row r="1454" spans="7:9" x14ac:dyDescent="0.2">
      <c r="G1454" s="138"/>
      <c r="H1454" s="141" t="s">
        <v>129</v>
      </c>
      <c r="I1454" s="138">
        <v>382019</v>
      </c>
    </row>
    <row r="1455" spans="7:9" x14ac:dyDescent="0.2">
      <c r="G1455" s="138"/>
      <c r="H1455" s="141" t="s">
        <v>1160</v>
      </c>
      <c r="I1455" s="138">
        <v>382027</v>
      </c>
    </row>
    <row r="1456" spans="7:9" x14ac:dyDescent="0.2">
      <c r="G1456" s="138"/>
      <c r="H1456" s="141" t="s">
        <v>687</v>
      </c>
      <c r="I1456" s="138">
        <v>382035</v>
      </c>
    </row>
    <row r="1457" spans="7:9" x14ac:dyDescent="0.2">
      <c r="G1457" s="138"/>
      <c r="H1457" s="141" t="s">
        <v>1161</v>
      </c>
      <c r="I1457" s="138">
        <v>382043</v>
      </c>
    </row>
    <row r="1458" spans="7:9" x14ac:dyDescent="0.2">
      <c r="G1458" s="138"/>
      <c r="H1458" s="141" t="s">
        <v>640</v>
      </c>
      <c r="I1458" s="138">
        <v>382051</v>
      </c>
    </row>
    <row r="1459" spans="7:9" x14ac:dyDescent="0.2">
      <c r="G1459" s="138"/>
      <c r="H1459" s="141" t="s">
        <v>1162</v>
      </c>
      <c r="I1459" s="138">
        <v>382060</v>
      </c>
    </row>
    <row r="1460" spans="7:9" x14ac:dyDescent="0.2">
      <c r="G1460" s="138"/>
      <c r="H1460" s="141" t="s">
        <v>1008</v>
      </c>
      <c r="I1460" s="138">
        <v>382078</v>
      </c>
    </row>
    <row r="1461" spans="7:9" x14ac:dyDescent="0.2">
      <c r="G1461" s="138"/>
      <c r="H1461" s="141" t="s">
        <v>1163</v>
      </c>
      <c r="I1461" s="138">
        <v>382108</v>
      </c>
    </row>
    <row r="1462" spans="7:9" x14ac:dyDescent="0.2">
      <c r="G1462" s="138"/>
      <c r="H1462" s="141" t="s">
        <v>1164</v>
      </c>
      <c r="I1462" s="138">
        <v>382132</v>
      </c>
    </row>
    <row r="1463" spans="7:9" x14ac:dyDescent="0.2">
      <c r="G1463" s="138"/>
      <c r="H1463" s="141" t="s">
        <v>1167</v>
      </c>
      <c r="I1463" s="138">
        <v>382141</v>
      </c>
    </row>
    <row r="1464" spans="7:9" x14ac:dyDescent="0.2">
      <c r="G1464" s="138"/>
      <c r="H1464" s="141" t="s">
        <v>873</v>
      </c>
      <c r="I1464" s="138">
        <v>382159</v>
      </c>
    </row>
    <row r="1465" spans="7:9" x14ac:dyDescent="0.2">
      <c r="G1465" s="138"/>
      <c r="H1465" s="141" t="s">
        <v>957</v>
      </c>
      <c r="I1465" s="138">
        <v>383562</v>
      </c>
    </row>
    <row r="1466" spans="7:9" x14ac:dyDescent="0.2">
      <c r="G1466" s="138"/>
      <c r="H1466" s="141" t="s">
        <v>1787</v>
      </c>
      <c r="I1466" s="138">
        <v>383864</v>
      </c>
    </row>
    <row r="1467" spans="7:9" x14ac:dyDescent="0.2">
      <c r="G1467" s="138"/>
      <c r="H1467" s="141" t="s">
        <v>558</v>
      </c>
      <c r="I1467" s="138">
        <v>384011</v>
      </c>
    </row>
    <row r="1468" spans="7:9" x14ac:dyDescent="0.2">
      <c r="G1468" s="138"/>
      <c r="H1468" s="141" t="s">
        <v>1788</v>
      </c>
      <c r="I1468" s="138">
        <v>384020</v>
      </c>
    </row>
    <row r="1469" spans="7:9" x14ac:dyDescent="0.2">
      <c r="G1469" s="138"/>
      <c r="H1469" s="141" t="s">
        <v>651</v>
      </c>
      <c r="I1469" s="138">
        <v>384224</v>
      </c>
    </row>
    <row r="1470" spans="7:9" x14ac:dyDescent="0.2">
      <c r="G1470" s="138"/>
      <c r="H1470" s="141" t="s">
        <v>1790</v>
      </c>
      <c r="I1470" s="138">
        <v>384429</v>
      </c>
    </row>
    <row r="1471" spans="7:9" x14ac:dyDescent="0.2">
      <c r="G1471" s="138"/>
      <c r="H1471" s="141" t="s">
        <v>1791</v>
      </c>
      <c r="I1471" s="138">
        <v>384844</v>
      </c>
    </row>
    <row r="1472" spans="7:9" x14ac:dyDescent="0.2">
      <c r="G1472" s="138"/>
      <c r="H1472" s="141" t="s">
        <v>1792</v>
      </c>
      <c r="I1472" s="138">
        <v>384887</v>
      </c>
    </row>
    <row r="1473" spans="7:9" x14ac:dyDescent="0.2">
      <c r="G1473" s="138"/>
      <c r="H1473" s="141" t="s">
        <v>817</v>
      </c>
      <c r="I1473" s="138">
        <v>385069</v>
      </c>
    </row>
    <row r="1474" spans="7:9" x14ac:dyDescent="0.2">
      <c r="G1474" s="140" t="s">
        <v>1168</v>
      </c>
      <c r="H1474" s="137"/>
      <c r="I1474" s="143">
        <v>390003</v>
      </c>
    </row>
    <row r="1475" spans="7:9" x14ac:dyDescent="0.2">
      <c r="G1475" s="138"/>
      <c r="H1475" s="141" t="s">
        <v>740</v>
      </c>
      <c r="I1475" s="138">
        <v>392014</v>
      </c>
    </row>
    <row r="1476" spans="7:9" x14ac:dyDescent="0.2">
      <c r="G1476" s="138"/>
      <c r="H1476" s="141" t="s">
        <v>1169</v>
      </c>
      <c r="I1476" s="138">
        <v>392022</v>
      </c>
    </row>
    <row r="1477" spans="7:9" x14ac:dyDescent="0.2">
      <c r="G1477" s="138"/>
      <c r="H1477" s="141" t="s">
        <v>1171</v>
      </c>
      <c r="I1477" s="138">
        <v>392031</v>
      </c>
    </row>
    <row r="1478" spans="7:9" x14ac:dyDescent="0.2">
      <c r="G1478" s="138"/>
      <c r="H1478" s="141" t="s">
        <v>1172</v>
      </c>
      <c r="I1478" s="138">
        <v>392049</v>
      </c>
    </row>
    <row r="1479" spans="7:9" x14ac:dyDescent="0.2">
      <c r="G1479" s="138"/>
      <c r="H1479" s="141" t="s">
        <v>592</v>
      </c>
      <c r="I1479" s="138">
        <v>392057</v>
      </c>
    </row>
    <row r="1480" spans="7:9" x14ac:dyDescent="0.2">
      <c r="G1480" s="138"/>
      <c r="H1480" s="141" t="s">
        <v>255</v>
      </c>
      <c r="I1480" s="138">
        <v>392065</v>
      </c>
    </row>
    <row r="1481" spans="7:9" x14ac:dyDescent="0.2">
      <c r="G1481" s="138"/>
      <c r="H1481" s="141" t="s">
        <v>1173</v>
      </c>
      <c r="I1481" s="138">
        <v>392081</v>
      </c>
    </row>
    <row r="1482" spans="7:9" x14ac:dyDescent="0.2">
      <c r="G1482" s="138"/>
      <c r="H1482" s="141" t="s">
        <v>1174</v>
      </c>
      <c r="I1482" s="138">
        <v>392090</v>
      </c>
    </row>
    <row r="1483" spans="7:9" x14ac:dyDescent="0.2">
      <c r="G1483" s="138"/>
      <c r="H1483" s="141" t="s">
        <v>954</v>
      </c>
      <c r="I1483" s="138">
        <v>392103</v>
      </c>
    </row>
    <row r="1484" spans="7:9" x14ac:dyDescent="0.2">
      <c r="G1484" s="138"/>
      <c r="H1484" s="141" t="s">
        <v>1177</v>
      </c>
      <c r="I1484" s="138">
        <v>392111</v>
      </c>
    </row>
    <row r="1485" spans="7:9" x14ac:dyDescent="0.2">
      <c r="G1485" s="138"/>
      <c r="H1485" s="141" t="s">
        <v>98</v>
      </c>
      <c r="I1485" s="138">
        <v>392120</v>
      </c>
    </row>
    <row r="1486" spans="7:9" x14ac:dyDescent="0.2">
      <c r="G1486" s="138"/>
      <c r="H1486" s="141" t="s">
        <v>1613</v>
      </c>
      <c r="I1486" s="138">
        <v>393011</v>
      </c>
    </row>
    <row r="1487" spans="7:9" x14ac:dyDescent="0.2">
      <c r="G1487" s="138"/>
      <c r="H1487" s="141" t="s">
        <v>1793</v>
      </c>
      <c r="I1487" s="138">
        <v>393029</v>
      </c>
    </row>
    <row r="1488" spans="7:9" x14ac:dyDescent="0.2">
      <c r="G1488" s="138"/>
      <c r="H1488" s="141" t="s">
        <v>43</v>
      </c>
      <c r="I1488" s="138">
        <v>393037</v>
      </c>
    </row>
    <row r="1489" spans="7:9" x14ac:dyDescent="0.2">
      <c r="G1489" s="138"/>
      <c r="H1489" s="141" t="s">
        <v>1794</v>
      </c>
      <c r="I1489" s="138">
        <v>393045</v>
      </c>
    </row>
    <row r="1490" spans="7:9" x14ac:dyDescent="0.2">
      <c r="G1490" s="138"/>
      <c r="H1490" s="141" t="s">
        <v>1796</v>
      </c>
      <c r="I1490" s="138">
        <v>393053</v>
      </c>
    </row>
    <row r="1491" spans="7:9" x14ac:dyDescent="0.2">
      <c r="G1491" s="138"/>
      <c r="H1491" s="141" t="s">
        <v>1291</v>
      </c>
      <c r="I1491" s="138">
        <v>393061</v>
      </c>
    </row>
    <row r="1492" spans="7:9" x14ac:dyDescent="0.2">
      <c r="G1492" s="138"/>
      <c r="H1492" s="141" t="s">
        <v>1797</v>
      </c>
      <c r="I1492" s="138">
        <v>393070</v>
      </c>
    </row>
    <row r="1493" spans="7:9" x14ac:dyDescent="0.2">
      <c r="G1493" s="138"/>
      <c r="H1493" s="141" t="s">
        <v>1798</v>
      </c>
      <c r="I1493" s="138">
        <v>393410</v>
      </c>
    </row>
    <row r="1494" spans="7:9" x14ac:dyDescent="0.2">
      <c r="G1494" s="138"/>
      <c r="H1494" s="141" t="s">
        <v>1800</v>
      </c>
      <c r="I1494" s="138">
        <v>393444</v>
      </c>
    </row>
    <row r="1495" spans="7:9" x14ac:dyDescent="0.2">
      <c r="G1495" s="138"/>
      <c r="H1495" s="141" t="s">
        <v>1420</v>
      </c>
      <c r="I1495" s="138">
        <v>393631</v>
      </c>
    </row>
    <row r="1496" spans="7:9" x14ac:dyDescent="0.2">
      <c r="G1496" s="138"/>
      <c r="H1496" s="141" t="s">
        <v>1801</v>
      </c>
      <c r="I1496" s="138">
        <v>393649</v>
      </c>
    </row>
    <row r="1497" spans="7:9" x14ac:dyDescent="0.2">
      <c r="G1497" s="138"/>
      <c r="H1497" s="141" t="s">
        <v>109</v>
      </c>
      <c r="I1497" s="138">
        <v>393860</v>
      </c>
    </row>
    <row r="1498" spans="7:9" x14ac:dyDescent="0.2">
      <c r="G1498" s="138"/>
      <c r="H1498" s="141" t="s">
        <v>1587</v>
      </c>
      <c r="I1498" s="138">
        <v>393878</v>
      </c>
    </row>
    <row r="1499" spans="7:9" x14ac:dyDescent="0.2">
      <c r="G1499" s="138"/>
      <c r="H1499" s="141" t="s">
        <v>845</v>
      </c>
      <c r="I1499" s="138">
        <v>394017</v>
      </c>
    </row>
    <row r="1500" spans="7:9" x14ac:dyDescent="0.2">
      <c r="G1500" s="138"/>
      <c r="H1500" s="141" t="s">
        <v>1802</v>
      </c>
      <c r="I1500" s="138">
        <v>394025</v>
      </c>
    </row>
    <row r="1501" spans="7:9" x14ac:dyDescent="0.2">
      <c r="G1501" s="138"/>
      <c r="H1501" s="141" t="s">
        <v>1803</v>
      </c>
      <c r="I1501" s="138">
        <v>394033</v>
      </c>
    </row>
    <row r="1502" spans="7:9" x14ac:dyDescent="0.2">
      <c r="G1502" s="138"/>
      <c r="H1502" s="141" t="s">
        <v>1591</v>
      </c>
      <c r="I1502" s="138">
        <v>394050</v>
      </c>
    </row>
    <row r="1503" spans="7:9" x14ac:dyDescent="0.2">
      <c r="G1503" s="138"/>
      <c r="H1503" s="141" t="s">
        <v>1804</v>
      </c>
      <c r="I1503" s="138">
        <v>394106</v>
      </c>
    </row>
    <row r="1504" spans="7:9" x14ac:dyDescent="0.2">
      <c r="G1504" s="138"/>
      <c r="H1504" s="141" t="s">
        <v>667</v>
      </c>
      <c r="I1504" s="138">
        <v>394114</v>
      </c>
    </row>
    <row r="1505" spans="7:9" x14ac:dyDescent="0.2">
      <c r="G1505" s="138"/>
      <c r="H1505" s="141" t="s">
        <v>1514</v>
      </c>
      <c r="I1505" s="138">
        <v>394122</v>
      </c>
    </row>
    <row r="1506" spans="7:9" x14ac:dyDescent="0.2">
      <c r="G1506" s="138"/>
      <c r="H1506" s="141" t="s">
        <v>1805</v>
      </c>
      <c r="I1506" s="138">
        <v>394246</v>
      </c>
    </row>
    <row r="1507" spans="7:9" x14ac:dyDescent="0.2">
      <c r="G1507" s="138"/>
      <c r="H1507" s="141" t="s">
        <v>1807</v>
      </c>
      <c r="I1507" s="138">
        <v>394271</v>
      </c>
    </row>
    <row r="1508" spans="7:9" x14ac:dyDescent="0.2">
      <c r="G1508" s="138"/>
      <c r="H1508" s="141" t="s">
        <v>1151</v>
      </c>
      <c r="I1508" s="138">
        <v>394289</v>
      </c>
    </row>
    <row r="1509" spans="7:9" x14ac:dyDescent="0.2">
      <c r="G1509" s="140" t="s">
        <v>401</v>
      </c>
      <c r="H1509" s="137"/>
      <c r="I1509" s="143">
        <v>400009</v>
      </c>
    </row>
    <row r="1510" spans="7:9" x14ac:dyDescent="0.2">
      <c r="G1510" s="138"/>
      <c r="H1510" s="141" t="s">
        <v>1179</v>
      </c>
      <c r="I1510" s="138">
        <v>401005</v>
      </c>
    </row>
    <row r="1511" spans="7:9" x14ac:dyDescent="0.2">
      <c r="G1511" s="138"/>
      <c r="H1511" s="141" t="s">
        <v>1077</v>
      </c>
      <c r="I1511" s="138">
        <v>401307</v>
      </c>
    </row>
    <row r="1512" spans="7:9" x14ac:dyDescent="0.2">
      <c r="G1512" s="138"/>
      <c r="H1512" s="141" t="s">
        <v>1061</v>
      </c>
      <c r="I1512" s="138">
        <v>402028</v>
      </c>
    </row>
    <row r="1513" spans="7:9" x14ac:dyDescent="0.2">
      <c r="G1513" s="138"/>
      <c r="H1513" s="141" t="s">
        <v>1182</v>
      </c>
      <c r="I1513" s="138">
        <v>402036</v>
      </c>
    </row>
    <row r="1514" spans="7:9" x14ac:dyDescent="0.2">
      <c r="G1514" s="138"/>
      <c r="H1514" s="141" t="s">
        <v>1183</v>
      </c>
      <c r="I1514" s="138">
        <v>402044</v>
      </c>
    </row>
    <row r="1515" spans="7:9" x14ac:dyDescent="0.2">
      <c r="G1515" s="138"/>
      <c r="H1515" s="141" t="s">
        <v>212</v>
      </c>
      <c r="I1515" s="138">
        <v>402052</v>
      </c>
    </row>
    <row r="1516" spans="7:9" x14ac:dyDescent="0.2">
      <c r="G1516" s="138"/>
      <c r="H1516" s="141" t="s">
        <v>510</v>
      </c>
      <c r="I1516" s="138">
        <v>402061</v>
      </c>
    </row>
    <row r="1517" spans="7:9" x14ac:dyDescent="0.2">
      <c r="G1517" s="138"/>
      <c r="H1517" s="141" t="s">
        <v>1184</v>
      </c>
      <c r="I1517" s="138">
        <v>402079</v>
      </c>
    </row>
    <row r="1518" spans="7:9" x14ac:dyDescent="0.2">
      <c r="G1518" s="138"/>
      <c r="H1518" s="141" t="s">
        <v>1186</v>
      </c>
      <c r="I1518" s="138">
        <v>402109</v>
      </c>
    </row>
    <row r="1519" spans="7:9" x14ac:dyDescent="0.2">
      <c r="G1519" s="138"/>
      <c r="H1519" s="141" t="s">
        <v>433</v>
      </c>
      <c r="I1519" s="138">
        <v>402117</v>
      </c>
    </row>
    <row r="1520" spans="7:9" x14ac:dyDescent="0.2">
      <c r="G1520" s="138"/>
      <c r="H1520" s="141" t="s">
        <v>108</v>
      </c>
      <c r="I1520" s="138">
        <v>402125</v>
      </c>
    </row>
    <row r="1521" spans="7:9" x14ac:dyDescent="0.2">
      <c r="G1521" s="138"/>
      <c r="H1521" s="141" t="s">
        <v>588</v>
      </c>
      <c r="I1521" s="138">
        <v>402133</v>
      </c>
    </row>
    <row r="1522" spans="7:9" x14ac:dyDescent="0.2">
      <c r="G1522" s="138"/>
      <c r="H1522" s="141" t="s">
        <v>279</v>
      </c>
      <c r="I1522" s="138">
        <v>402141</v>
      </c>
    </row>
    <row r="1523" spans="7:9" x14ac:dyDescent="0.2">
      <c r="G1523" s="138"/>
      <c r="H1523" s="141" t="s">
        <v>924</v>
      </c>
      <c r="I1523" s="138">
        <v>402150</v>
      </c>
    </row>
    <row r="1524" spans="7:9" x14ac:dyDescent="0.2">
      <c r="G1524" s="138"/>
      <c r="H1524" s="141" t="s">
        <v>139</v>
      </c>
      <c r="I1524" s="138">
        <v>402168</v>
      </c>
    </row>
    <row r="1525" spans="7:9" x14ac:dyDescent="0.2">
      <c r="G1525" s="138"/>
      <c r="H1525" s="141" t="s">
        <v>1187</v>
      </c>
      <c r="I1525" s="138">
        <v>402176</v>
      </c>
    </row>
    <row r="1526" spans="7:9" x14ac:dyDescent="0.2">
      <c r="G1526" s="138"/>
      <c r="H1526" s="141" t="s">
        <v>591</v>
      </c>
      <c r="I1526" s="138">
        <v>402184</v>
      </c>
    </row>
    <row r="1527" spans="7:9" x14ac:dyDescent="0.2">
      <c r="G1527" s="138"/>
      <c r="H1527" s="141" t="s">
        <v>641</v>
      </c>
      <c r="I1527" s="138">
        <v>402192</v>
      </c>
    </row>
    <row r="1528" spans="7:9" x14ac:dyDescent="0.2">
      <c r="G1528" s="138"/>
      <c r="H1528" s="141" t="s">
        <v>73</v>
      </c>
      <c r="I1528" s="138">
        <v>402206</v>
      </c>
    </row>
    <row r="1529" spans="7:9" x14ac:dyDescent="0.2">
      <c r="G1529" s="138"/>
      <c r="H1529" s="141" t="s">
        <v>633</v>
      </c>
      <c r="I1529" s="138">
        <v>402214</v>
      </c>
    </row>
    <row r="1530" spans="7:9" x14ac:dyDescent="0.2">
      <c r="G1530" s="138"/>
      <c r="H1530" s="141" t="s">
        <v>8</v>
      </c>
      <c r="I1530" s="138">
        <v>402231</v>
      </c>
    </row>
    <row r="1531" spans="7:9" x14ac:dyDescent="0.2">
      <c r="G1531" s="138"/>
      <c r="H1531" s="141" t="s">
        <v>896</v>
      </c>
      <c r="I1531" s="138">
        <v>402249</v>
      </c>
    </row>
    <row r="1532" spans="7:9" x14ac:dyDescent="0.2">
      <c r="G1532" s="138"/>
      <c r="H1532" s="141" t="s">
        <v>84</v>
      </c>
      <c r="I1532" s="138">
        <v>402257</v>
      </c>
    </row>
    <row r="1533" spans="7:9" x14ac:dyDescent="0.2">
      <c r="G1533" s="138"/>
      <c r="H1533" s="141" t="s">
        <v>1189</v>
      </c>
      <c r="I1533" s="138">
        <v>402265</v>
      </c>
    </row>
    <row r="1534" spans="7:9" x14ac:dyDescent="0.2">
      <c r="G1534" s="138"/>
      <c r="H1534" s="141" t="s">
        <v>1190</v>
      </c>
      <c r="I1534" s="138">
        <v>402273</v>
      </c>
    </row>
    <row r="1535" spans="7:9" x14ac:dyDescent="0.2">
      <c r="G1535" s="138"/>
      <c r="H1535" s="141" t="s">
        <v>194</v>
      </c>
      <c r="I1535" s="138">
        <v>402281</v>
      </c>
    </row>
    <row r="1536" spans="7:9" x14ac:dyDescent="0.2">
      <c r="G1536" s="138"/>
      <c r="H1536" s="141" t="s">
        <v>1191</v>
      </c>
      <c r="I1536" s="138">
        <v>402290</v>
      </c>
    </row>
    <row r="1537" spans="7:9" x14ac:dyDescent="0.2">
      <c r="G1537" s="138"/>
      <c r="H1537" s="141" t="s">
        <v>719</v>
      </c>
      <c r="I1537" s="138">
        <v>402303</v>
      </c>
    </row>
    <row r="1538" spans="7:9" x14ac:dyDescent="0.2">
      <c r="G1538" s="138"/>
      <c r="H1538" s="141" t="s">
        <v>2111</v>
      </c>
      <c r="I1538" s="138">
        <v>402311</v>
      </c>
    </row>
    <row r="1539" spans="7:9" x14ac:dyDescent="0.2">
      <c r="G1539" s="138"/>
      <c r="H1539" s="141" t="s">
        <v>1720</v>
      </c>
      <c r="I1539" s="138">
        <v>403415</v>
      </c>
    </row>
    <row r="1540" spans="7:9" x14ac:dyDescent="0.2">
      <c r="G1540" s="138"/>
      <c r="H1540" s="141" t="s">
        <v>750</v>
      </c>
      <c r="I1540" s="138">
        <v>403423</v>
      </c>
    </row>
    <row r="1541" spans="7:9" x14ac:dyDescent="0.2">
      <c r="G1541" s="138"/>
      <c r="H1541" s="141" t="s">
        <v>1808</v>
      </c>
      <c r="I1541" s="138">
        <v>403431</v>
      </c>
    </row>
    <row r="1542" spans="7:9" x14ac:dyDescent="0.2">
      <c r="G1542" s="138"/>
      <c r="H1542" s="141" t="s">
        <v>1809</v>
      </c>
      <c r="I1542" s="138">
        <v>403440</v>
      </c>
    </row>
    <row r="1543" spans="7:9" x14ac:dyDescent="0.2">
      <c r="G1543" s="138"/>
      <c r="H1543" s="141" t="s">
        <v>1810</v>
      </c>
      <c r="I1543" s="138">
        <v>403458</v>
      </c>
    </row>
    <row r="1544" spans="7:9" x14ac:dyDescent="0.2">
      <c r="G1544" s="138"/>
      <c r="H1544" s="141" t="s">
        <v>1812</v>
      </c>
      <c r="I1544" s="138">
        <v>403482</v>
      </c>
    </row>
    <row r="1545" spans="7:9" x14ac:dyDescent="0.2">
      <c r="G1545" s="138"/>
      <c r="H1545" s="141" t="s">
        <v>1290</v>
      </c>
      <c r="I1545" s="138">
        <v>403491</v>
      </c>
    </row>
    <row r="1546" spans="7:9" x14ac:dyDescent="0.2">
      <c r="G1546" s="138"/>
      <c r="H1546" s="141" t="s">
        <v>174</v>
      </c>
      <c r="I1546" s="138">
        <v>403814</v>
      </c>
    </row>
    <row r="1547" spans="7:9" x14ac:dyDescent="0.2">
      <c r="G1547" s="138"/>
      <c r="H1547" s="141" t="s">
        <v>1813</v>
      </c>
      <c r="I1547" s="138">
        <v>403822</v>
      </c>
    </row>
    <row r="1548" spans="7:9" x14ac:dyDescent="0.2">
      <c r="G1548" s="138"/>
      <c r="H1548" s="141" t="s">
        <v>1814</v>
      </c>
      <c r="I1548" s="138">
        <v>403831</v>
      </c>
    </row>
    <row r="1549" spans="7:9" x14ac:dyDescent="0.2">
      <c r="G1549" s="138"/>
      <c r="H1549" s="141" t="s">
        <v>1815</v>
      </c>
      <c r="I1549" s="138">
        <v>403849</v>
      </c>
    </row>
    <row r="1550" spans="7:9" x14ac:dyDescent="0.2">
      <c r="G1550" s="138"/>
      <c r="H1550" s="141" t="s">
        <v>1816</v>
      </c>
      <c r="I1550" s="138">
        <v>404012</v>
      </c>
    </row>
    <row r="1551" spans="7:9" x14ac:dyDescent="0.2">
      <c r="G1551" s="138"/>
      <c r="H1551" s="141" t="s">
        <v>1817</v>
      </c>
      <c r="I1551" s="138">
        <v>404021</v>
      </c>
    </row>
    <row r="1552" spans="7:9" x14ac:dyDescent="0.2">
      <c r="G1552" s="138"/>
      <c r="H1552" s="141" t="s">
        <v>265</v>
      </c>
      <c r="I1552" s="138">
        <v>404217</v>
      </c>
    </row>
    <row r="1553" spans="7:9" x14ac:dyDescent="0.2">
      <c r="G1553" s="138"/>
      <c r="H1553" s="141" t="s">
        <v>1784</v>
      </c>
      <c r="I1553" s="138">
        <v>404471</v>
      </c>
    </row>
    <row r="1554" spans="7:9" x14ac:dyDescent="0.2">
      <c r="G1554" s="138"/>
      <c r="H1554" s="141" t="s">
        <v>412</v>
      </c>
      <c r="I1554" s="138">
        <v>404489</v>
      </c>
    </row>
    <row r="1555" spans="7:9" x14ac:dyDescent="0.2">
      <c r="G1555" s="138"/>
      <c r="H1555" s="141" t="s">
        <v>1761</v>
      </c>
      <c r="I1555" s="138">
        <v>405035</v>
      </c>
    </row>
    <row r="1556" spans="7:9" x14ac:dyDescent="0.2">
      <c r="G1556" s="138"/>
      <c r="H1556" s="141" t="s">
        <v>453</v>
      </c>
      <c r="I1556" s="138">
        <v>405221</v>
      </c>
    </row>
    <row r="1557" spans="7:9" x14ac:dyDescent="0.2">
      <c r="G1557" s="138"/>
      <c r="H1557" s="141" t="s">
        <v>1735</v>
      </c>
      <c r="I1557" s="138">
        <v>405442</v>
      </c>
    </row>
    <row r="1558" spans="7:9" x14ac:dyDescent="0.2">
      <c r="G1558" s="138"/>
      <c r="H1558" s="141" t="s">
        <v>1250</v>
      </c>
      <c r="I1558" s="138">
        <v>406015</v>
      </c>
    </row>
    <row r="1559" spans="7:9" x14ac:dyDescent="0.2">
      <c r="G1559" s="138"/>
      <c r="H1559" s="141" t="s">
        <v>198</v>
      </c>
      <c r="I1559" s="138">
        <v>406023</v>
      </c>
    </row>
    <row r="1560" spans="7:9" x14ac:dyDescent="0.2">
      <c r="G1560" s="138"/>
      <c r="H1560" s="141" t="s">
        <v>1002</v>
      </c>
      <c r="I1560" s="138">
        <v>406040</v>
      </c>
    </row>
    <row r="1561" spans="7:9" x14ac:dyDescent="0.2">
      <c r="G1561" s="138"/>
      <c r="H1561" s="141" t="s">
        <v>1422</v>
      </c>
      <c r="I1561" s="138">
        <v>406058</v>
      </c>
    </row>
    <row r="1562" spans="7:9" x14ac:dyDescent="0.2">
      <c r="G1562" s="138"/>
      <c r="H1562" s="141" t="s">
        <v>380</v>
      </c>
      <c r="I1562" s="138">
        <v>406082</v>
      </c>
    </row>
    <row r="1563" spans="7:9" x14ac:dyDescent="0.2">
      <c r="G1563" s="138"/>
      <c r="H1563" s="141" t="s">
        <v>423</v>
      </c>
      <c r="I1563" s="138">
        <v>406091</v>
      </c>
    </row>
    <row r="1564" spans="7:9" x14ac:dyDescent="0.2">
      <c r="G1564" s="138"/>
      <c r="H1564" s="141" t="s">
        <v>1818</v>
      </c>
      <c r="I1564" s="138">
        <v>406104</v>
      </c>
    </row>
    <row r="1565" spans="7:9" x14ac:dyDescent="0.2">
      <c r="G1565" s="138"/>
      <c r="H1565" s="141" t="s">
        <v>1700</v>
      </c>
      <c r="I1565" s="138">
        <v>406210</v>
      </c>
    </row>
    <row r="1566" spans="7:9" x14ac:dyDescent="0.2">
      <c r="G1566" s="138"/>
      <c r="H1566" s="141" t="s">
        <v>57</v>
      </c>
      <c r="I1566" s="138">
        <v>406252</v>
      </c>
    </row>
    <row r="1567" spans="7:9" x14ac:dyDescent="0.2">
      <c r="G1567" s="138"/>
      <c r="H1567" s="141" t="s">
        <v>1819</v>
      </c>
      <c r="I1567" s="138">
        <v>406422</v>
      </c>
    </row>
    <row r="1568" spans="7:9" x14ac:dyDescent="0.2">
      <c r="G1568" s="138"/>
      <c r="H1568" s="141" t="s">
        <v>1820</v>
      </c>
      <c r="I1568" s="138">
        <v>406465</v>
      </c>
    </row>
    <row r="1569" spans="7:9" x14ac:dyDescent="0.2">
      <c r="G1569" s="138"/>
      <c r="H1569" s="141" t="s">
        <v>1344</v>
      </c>
      <c r="I1569" s="138">
        <v>406473</v>
      </c>
    </row>
    <row r="1570" spans="7:9" x14ac:dyDescent="0.2">
      <c r="G1570" s="140" t="s">
        <v>1192</v>
      </c>
      <c r="H1570" s="137"/>
      <c r="I1570" s="143">
        <v>410004</v>
      </c>
    </row>
    <row r="1571" spans="7:9" x14ac:dyDescent="0.2">
      <c r="G1571" s="138"/>
      <c r="H1571" s="141" t="s">
        <v>843</v>
      </c>
      <c r="I1571" s="138">
        <v>412015</v>
      </c>
    </row>
    <row r="1572" spans="7:9" x14ac:dyDescent="0.2">
      <c r="G1572" s="138"/>
      <c r="H1572" s="141" t="s">
        <v>611</v>
      </c>
      <c r="I1572" s="138">
        <v>412023</v>
      </c>
    </row>
    <row r="1573" spans="7:9" x14ac:dyDescent="0.2">
      <c r="G1573" s="138"/>
      <c r="H1573" s="141" t="s">
        <v>1193</v>
      </c>
      <c r="I1573" s="138">
        <v>412031</v>
      </c>
    </row>
    <row r="1574" spans="7:9" x14ac:dyDescent="0.2">
      <c r="G1574" s="138"/>
      <c r="H1574" s="141" t="s">
        <v>1194</v>
      </c>
      <c r="I1574" s="138">
        <v>412040</v>
      </c>
    </row>
    <row r="1575" spans="7:9" x14ac:dyDescent="0.2">
      <c r="G1575" s="138"/>
      <c r="H1575" s="141" t="s">
        <v>1197</v>
      </c>
      <c r="I1575" s="138">
        <v>412058</v>
      </c>
    </row>
    <row r="1576" spans="7:9" x14ac:dyDescent="0.2">
      <c r="G1576" s="138"/>
      <c r="H1576" s="141" t="s">
        <v>1199</v>
      </c>
      <c r="I1576" s="138">
        <v>412066</v>
      </c>
    </row>
    <row r="1577" spans="7:9" x14ac:dyDescent="0.2">
      <c r="G1577" s="138"/>
      <c r="H1577" s="141" t="s">
        <v>1129</v>
      </c>
      <c r="I1577" s="138">
        <v>412074</v>
      </c>
    </row>
    <row r="1578" spans="7:9" x14ac:dyDescent="0.2">
      <c r="G1578" s="138"/>
      <c r="H1578" s="141" t="s">
        <v>42</v>
      </c>
      <c r="I1578" s="138">
        <v>412082</v>
      </c>
    </row>
    <row r="1579" spans="7:9" x14ac:dyDescent="0.2">
      <c r="G1579" s="138"/>
      <c r="H1579" s="141" t="s">
        <v>1201</v>
      </c>
      <c r="I1579" s="138">
        <v>412091</v>
      </c>
    </row>
    <row r="1580" spans="7:9" x14ac:dyDescent="0.2">
      <c r="G1580" s="138"/>
      <c r="H1580" s="141" t="s">
        <v>1202</v>
      </c>
      <c r="I1580" s="138">
        <v>412104</v>
      </c>
    </row>
    <row r="1581" spans="7:9" x14ac:dyDescent="0.2">
      <c r="G1581" s="138"/>
      <c r="H1581" s="141" t="s">
        <v>1439</v>
      </c>
      <c r="I1581" s="138">
        <v>413275</v>
      </c>
    </row>
    <row r="1582" spans="7:9" x14ac:dyDescent="0.2">
      <c r="G1582" s="138"/>
      <c r="H1582" s="141" t="s">
        <v>1822</v>
      </c>
      <c r="I1582" s="138">
        <v>413411</v>
      </c>
    </row>
    <row r="1583" spans="7:9" x14ac:dyDescent="0.2">
      <c r="G1583" s="138"/>
      <c r="H1583" s="141" t="s">
        <v>348</v>
      </c>
      <c r="I1583" s="138">
        <v>413453</v>
      </c>
    </row>
    <row r="1584" spans="7:9" x14ac:dyDescent="0.2">
      <c r="G1584" s="138"/>
      <c r="H1584" s="141" t="s">
        <v>947</v>
      </c>
      <c r="I1584" s="138">
        <v>413461</v>
      </c>
    </row>
    <row r="1585" spans="7:9" x14ac:dyDescent="0.2">
      <c r="G1585" s="138"/>
      <c r="H1585" s="141" t="s">
        <v>1629</v>
      </c>
      <c r="I1585" s="138">
        <v>413879</v>
      </c>
    </row>
    <row r="1586" spans="7:9" x14ac:dyDescent="0.2">
      <c r="G1586" s="138"/>
      <c r="H1586" s="141" t="s">
        <v>6</v>
      </c>
      <c r="I1586" s="138">
        <v>414018</v>
      </c>
    </row>
    <row r="1587" spans="7:9" x14ac:dyDescent="0.2">
      <c r="G1587" s="138"/>
      <c r="H1587" s="141" t="s">
        <v>1823</v>
      </c>
      <c r="I1587" s="138">
        <v>414239</v>
      </c>
    </row>
    <row r="1588" spans="7:9" x14ac:dyDescent="0.2">
      <c r="G1588" s="138"/>
      <c r="H1588" s="141" t="s">
        <v>748</v>
      </c>
      <c r="I1588" s="138">
        <v>414247</v>
      </c>
    </row>
    <row r="1589" spans="7:9" x14ac:dyDescent="0.2">
      <c r="G1589" s="138"/>
      <c r="H1589" s="141" t="s">
        <v>1459</v>
      </c>
      <c r="I1589" s="138">
        <v>414255</v>
      </c>
    </row>
    <row r="1590" spans="7:9" x14ac:dyDescent="0.2">
      <c r="G1590" s="138"/>
      <c r="H1590" s="141" t="s">
        <v>1795</v>
      </c>
      <c r="I1590" s="138">
        <v>414417</v>
      </c>
    </row>
    <row r="1591" spans="7:9" x14ac:dyDescent="0.2">
      <c r="G1591" s="140" t="s">
        <v>970</v>
      </c>
      <c r="H1591" s="137"/>
      <c r="I1591" s="143">
        <v>420000</v>
      </c>
    </row>
    <row r="1592" spans="7:9" x14ac:dyDescent="0.2">
      <c r="G1592" s="138"/>
      <c r="H1592" s="141" t="s">
        <v>1204</v>
      </c>
      <c r="I1592" s="138">
        <v>422011</v>
      </c>
    </row>
    <row r="1593" spans="7:9" x14ac:dyDescent="0.2">
      <c r="G1593" s="138"/>
      <c r="H1593" s="141" t="s">
        <v>718</v>
      </c>
      <c r="I1593" s="138">
        <v>422029</v>
      </c>
    </row>
    <row r="1594" spans="7:9" x14ac:dyDescent="0.2">
      <c r="G1594" s="138"/>
      <c r="H1594" s="141" t="s">
        <v>567</v>
      </c>
      <c r="I1594" s="138">
        <v>422037</v>
      </c>
    </row>
    <row r="1595" spans="7:9" x14ac:dyDescent="0.2">
      <c r="G1595" s="138"/>
      <c r="H1595" s="141" t="s">
        <v>1205</v>
      </c>
      <c r="I1595" s="138">
        <v>422045</v>
      </c>
    </row>
    <row r="1596" spans="7:9" x14ac:dyDescent="0.2">
      <c r="G1596" s="138"/>
      <c r="H1596" s="141" t="s">
        <v>416</v>
      </c>
      <c r="I1596" s="138">
        <v>422053</v>
      </c>
    </row>
    <row r="1597" spans="7:9" x14ac:dyDescent="0.2">
      <c r="G1597" s="138"/>
      <c r="H1597" s="141" t="s">
        <v>922</v>
      </c>
      <c r="I1597" s="138">
        <v>422070</v>
      </c>
    </row>
    <row r="1598" spans="7:9" x14ac:dyDescent="0.2">
      <c r="G1598" s="138"/>
      <c r="H1598" s="141" t="s">
        <v>54</v>
      </c>
      <c r="I1598" s="138">
        <v>422088</v>
      </c>
    </row>
    <row r="1599" spans="7:9" x14ac:dyDescent="0.2">
      <c r="G1599" s="138"/>
      <c r="H1599" s="141" t="s">
        <v>569</v>
      </c>
      <c r="I1599" s="138">
        <v>422096</v>
      </c>
    </row>
    <row r="1600" spans="7:9" x14ac:dyDescent="0.2">
      <c r="G1600" s="138"/>
      <c r="H1600" s="141" t="s">
        <v>277</v>
      </c>
      <c r="I1600" s="138">
        <v>422100</v>
      </c>
    </row>
    <row r="1601" spans="7:9" x14ac:dyDescent="0.2">
      <c r="G1601" s="138"/>
      <c r="H1601" s="141" t="s">
        <v>1206</v>
      </c>
      <c r="I1601" s="138">
        <v>422118</v>
      </c>
    </row>
    <row r="1602" spans="7:9" x14ac:dyDescent="0.2">
      <c r="G1602" s="138"/>
      <c r="H1602" s="141" t="s">
        <v>1207</v>
      </c>
      <c r="I1602" s="138">
        <v>422126</v>
      </c>
    </row>
    <row r="1603" spans="7:9" x14ac:dyDescent="0.2">
      <c r="G1603" s="138"/>
      <c r="H1603" s="141" t="s">
        <v>1209</v>
      </c>
      <c r="I1603" s="138">
        <v>422134</v>
      </c>
    </row>
    <row r="1604" spans="7:9" x14ac:dyDescent="0.2">
      <c r="G1604" s="138"/>
      <c r="H1604" s="141" t="s">
        <v>1015</v>
      </c>
      <c r="I1604" s="138">
        <v>422142</v>
      </c>
    </row>
    <row r="1605" spans="7:9" x14ac:dyDescent="0.2">
      <c r="G1605" s="138"/>
      <c r="H1605" s="141" t="s">
        <v>601</v>
      </c>
      <c r="I1605" s="138">
        <v>423076</v>
      </c>
    </row>
    <row r="1606" spans="7:9" x14ac:dyDescent="0.2">
      <c r="G1606" s="138"/>
      <c r="H1606" s="141" t="s">
        <v>1824</v>
      </c>
      <c r="I1606" s="138">
        <v>423084</v>
      </c>
    </row>
    <row r="1607" spans="7:9" x14ac:dyDescent="0.2">
      <c r="G1607" s="138"/>
      <c r="H1607" s="141" t="s">
        <v>1825</v>
      </c>
      <c r="I1607" s="138">
        <v>423211</v>
      </c>
    </row>
    <row r="1608" spans="7:9" x14ac:dyDescent="0.2">
      <c r="G1608" s="138"/>
      <c r="H1608" s="141" t="s">
        <v>1827</v>
      </c>
      <c r="I1608" s="138">
        <v>423220</v>
      </c>
    </row>
    <row r="1609" spans="7:9" x14ac:dyDescent="0.2">
      <c r="G1609" s="138"/>
      <c r="H1609" s="141" t="s">
        <v>1386</v>
      </c>
      <c r="I1609" s="138">
        <v>423238</v>
      </c>
    </row>
    <row r="1610" spans="7:9" x14ac:dyDescent="0.2">
      <c r="G1610" s="138"/>
      <c r="H1610" s="141" t="s">
        <v>1534</v>
      </c>
      <c r="I1610" s="138">
        <v>423831</v>
      </c>
    </row>
    <row r="1611" spans="7:9" x14ac:dyDescent="0.2">
      <c r="G1611" s="138"/>
      <c r="H1611" s="141" t="s">
        <v>1828</v>
      </c>
      <c r="I1611" s="138">
        <v>423912</v>
      </c>
    </row>
    <row r="1612" spans="7:9" x14ac:dyDescent="0.2">
      <c r="G1612" s="138"/>
      <c r="H1612" s="141" t="s">
        <v>1829</v>
      </c>
      <c r="I1612" s="138">
        <v>424111</v>
      </c>
    </row>
    <row r="1613" spans="7:9" x14ac:dyDescent="0.2">
      <c r="G1613" s="140" t="s">
        <v>753</v>
      </c>
      <c r="H1613" s="137"/>
      <c r="I1613" s="143">
        <v>430005</v>
      </c>
    </row>
    <row r="1614" spans="7:9" x14ac:dyDescent="0.2">
      <c r="G1614" s="138"/>
      <c r="H1614" s="141" t="s">
        <v>1212</v>
      </c>
      <c r="I1614" s="138">
        <v>431001</v>
      </c>
    </row>
    <row r="1615" spans="7:9" x14ac:dyDescent="0.2">
      <c r="G1615" s="138"/>
      <c r="H1615" s="141" t="s">
        <v>669</v>
      </c>
      <c r="I1615" s="138">
        <v>432024</v>
      </c>
    </row>
    <row r="1616" spans="7:9" x14ac:dyDescent="0.2">
      <c r="G1616" s="138"/>
      <c r="H1616" s="141" t="s">
        <v>983</v>
      </c>
      <c r="I1616" s="138">
        <v>432032</v>
      </c>
    </row>
    <row r="1617" spans="7:9" x14ac:dyDescent="0.2">
      <c r="G1617" s="138"/>
      <c r="H1617" s="141" t="s">
        <v>724</v>
      </c>
      <c r="I1617" s="138">
        <v>432041</v>
      </c>
    </row>
    <row r="1618" spans="7:9" x14ac:dyDescent="0.2">
      <c r="G1618" s="138"/>
      <c r="H1618" s="141" t="s">
        <v>1213</v>
      </c>
      <c r="I1618" s="138">
        <v>432059</v>
      </c>
    </row>
    <row r="1619" spans="7:9" x14ac:dyDescent="0.2">
      <c r="G1619" s="138"/>
      <c r="H1619" s="141" t="s">
        <v>424</v>
      </c>
      <c r="I1619" s="138">
        <v>432067</v>
      </c>
    </row>
    <row r="1620" spans="7:9" x14ac:dyDescent="0.2">
      <c r="G1620" s="138"/>
      <c r="H1620" s="141" t="s">
        <v>1216</v>
      </c>
      <c r="I1620" s="138">
        <v>432083</v>
      </c>
    </row>
    <row r="1621" spans="7:9" x14ac:dyDescent="0.2">
      <c r="G1621" s="138"/>
      <c r="H1621" s="141" t="s">
        <v>1217</v>
      </c>
      <c r="I1621" s="138">
        <v>432105</v>
      </c>
    </row>
    <row r="1622" spans="7:9" x14ac:dyDescent="0.2">
      <c r="G1622" s="138"/>
      <c r="H1622" s="141" t="s">
        <v>1181</v>
      </c>
      <c r="I1622" s="138">
        <v>432113</v>
      </c>
    </row>
    <row r="1623" spans="7:9" x14ac:dyDescent="0.2">
      <c r="G1623" s="138"/>
      <c r="H1623" s="141" t="s">
        <v>1211</v>
      </c>
      <c r="I1623" s="138">
        <v>432121</v>
      </c>
    </row>
    <row r="1624" spans="7:9" x14ac:dyDescent="0.2">
      <c r="G1624" s="138"/>
      <c r="H1624" s="141" t="s">
        <v>1219</v>
      </c>
      <c r="I1624" s="138">
        <v>432130</v>
      </c>
    </row>
    <row r="1625" spans="7:9" x14ac:dyDescent="0.2">
      <c r="G1625" s="138"/>
      <c r="H1625" s="141" t="s">
        <v>1220</v>
      </c>
      <c r="I1625" s="138">
        <v>432148</v>
      </c>
    </row>
    <row r="1626" spans="7:9" x14ac:dyDescent="0.2">
      <c r="G1626" s="138"/>
      <c r="H1626" s="141" t="s">
        <v>1222</v>
      </c>
      <c r="I1626" s="138">
        <v>432156</v>
      </c>
    </row>
    <row r="1627" spans="7:9" x14ac:dyDescent="0.2">
      <c r="G1627" s="138"/>
      <c r="H1627" s="141" t="s">
        <v>60</v>
      </c>
      <c r="I1627" s="138">
        <v>432164</v>
      </c>
    </row>
    <row r="1628" spans="7:9" x14ac:dyDescent="0.2">
      <c r="G1628" s="138"/>
      <c r="H1628" s="141" t="s">
        <v>971</v>
      </c>
      <c r="I1628" s="138">
        <v>433489</v>
      </c>
    </row>
    <row r="1629" spans="7:9" x14ac:dyDescent="0.2">
      <c r="G1629" s="138"/>
      <c r="H1629" s="141" t="s">
        <v>204</v>
      </c>
      <c r="I1629" s="138">
        <v>433641</v>
      </c>
    </row>
    <row r="1630" spans="7:9" x14ac:dyDescent="0.2">
      <c r="G1630" s="138"/>
      <c r="H1630" s="141" t="s">
        <v>1830</v>
      </c>
      <c r="I1630" s="138">
        <v>433675</v>
      </c>
    </row>
    <row r="1631" spans="7:9" x14ac:dyDescent="0.2">
      <c r="G1631" s="138"/>
      <c r="H1631" s="141" t="s">
        <v>289</v>
      </c>
      <c r="I1631" s="138">
        <v>433683</v>
      </c>
    </row>
    <row r="1632" spans="7:9" x14ac:dyDescent="0.2">
      <c r="G1632" s="138"/>
      <c r="H1632" s="141" t="s">
        <v>1831</v>
      </c>
      <c r="I1632" s="138">
        <v>433691</v>
      </c>
    </row>
    <row r="1633" spans="7:9" x14ac:dyDescent="0.2">
      <c r="G1633" s="138"/>
      <c r="H1633" s="141" t="s">
        <v>1833</v>
      </c>
      <c r="I1633" s="138">
        <v>434035</v>
      </c>
    </row>
    <row r="1634" spans="7:9" x14ac:dyDescent="0.2">
      <c r="G1634" s="138"/>
      <c r="H1634" s="141" t="s">
        <v>1128</v>
      </c>
      <c r="I1634" s="138">
        <v>434043</v>
      </c>
    </row>
    <row r="1635" spans="7:9" x14ac:dyDescent="0.2">
      <c r="G1635" s="138"/>
      <c r="H1635" s="141" t="s">
        <v>81</v>
      </c>
      <c r="I1635" s="138">
        <v>434230</v>
      </c>
    </row>
    <row r="1636" spans="7:9" x14ac:dyDescent="0.2">
      <c r="G1636" s="138"/>
      <c r="H1636" s="141" t="s">
        <v>1000</v>
      </c>
      <c r="I1636" s="138">
        <v>434248</v>
      </c>
    </row>
    <row r="1637" spans="7:9" x14ac:dyDescent="0.2">
      <c r="G1637" s="138"/>
      <c r="H1637" s="141" t="s">
        <v>1789</v>
      </c>
      <c r="I1637" s="138">
        <v>434256</v>
      </c>
    </row>
    <row r="1638" spans="7:9" x14ac:dyDescent="0.2">
      <c r="G1638" s="138"/>
      <c r="H1638" s="141" t="s">
        <v>1627</v>
      </c>
      <c r="I1638" s="138">
        <v>434281</v>
      </c>
    </row>
    <row r="1639" spans="7:9" x14ac:dyDescent="0.2">
      <c r="G1639" s="138"/>
      <c r="H1639" s="141" t="s">
        <v>883</v>
      </c>
      <c r="I1639" s="138">
        <v>434329</v>
      </c>
    </row>
    <row r="1640" spans="7:9" x14ac:dyDescent="0.2">
      <c r="G1640" s="138"/>
      <c r="H1640" s="141" t="s">
        <v>624</v>
      </c>
      <c r="I1640" s="138">
        <v>434337</v>
      </c>
    </row>
    <row r="1641" spans="7:9" x14ac:dyDescent="0.2">
      <c r="G1641" s="138"/>
      <c r="H1641" s="141" t="s">
        <v>1835</v>
      </c>
      <c r="I1641" s="138">
        <v>434418</v>
      </c>
    </row>
    <row r="1642" spans="7:9" x14ac:dyDescent="0.2">
      <c r="G1642" s="138"/>
      <c r="H1642" s="141" t="s">
        <v>1836</v>
      </c>
      <c r="I1642" s="138">
        <v>434426</v>
      </c>
    </row>
    <row r="1643" spans="7:9" x14ac:dyDescent="0.2">
      <c r="G1643" s="138"/>
      <c r="H1643" s="141" t="s">
        <v>1837</v>
      </c>
      <c r="I1643" s="138">
        <v>434434</v>
      </c>
    </row>
    <row r="1644" spans="7:9" x14ac:dyDescent="0.2">
      <c r="G1644" s="138"/>
      <c r="H1644" s="141" t="s">
        <v>1838</v>
      </c>
      <c r="I1644" s="138">
        <v>434442</v>
      </c>
    </row>
    <row r="1645" spans="7:9" x14ac:dyDescent="0.2">
      <c r="G1645" s="138"/>
      <c r="H1645" s="141" t="s">
        <v>1255</v>
      </c>
      <c r="I1645" s="138">
        <v>434477</v>
      </c>
    </row>
    <row r="1646" spans="7:9" x14ac:dyDescent="0.2">
      <c r="G1646" s="138"/>
      <c r="H1646" s="141" t="s">
        <v>1839</v>
      </c>
      <c r="I1646" s="138">
        <v>434680</v>
      </c>
    </row>
    <row r="1647" spans="7:9" x14ac:dyDescent="0.2">
      <c r="G1647" s="138"/>
      <c r="H1647" s="141" t="s">
        <v>1783</v>
      </c>
      <c r="I1647" s="138">
        <v>434825</v>
      </c>
    </row>
    <row r="1648" spans="7:9" x14ac:dyDescent="0.2">
      <c r="G1648" s="138"/>
      <c r="H1648" s="141" t="s">
        <v>162</v>
      </c>
      <c r="I1648" s="138">
        <v>434841</v>
      </c>
    </row>
    <row r="1649" spans="7:9" x14ac:dyDescent="0.2">
      <c r="G1649" s="138"/>
      <c r="H1649" s="141" t="s">
        <v>88</v>
      </c>
      <c r="I1649" s="138">
        <v>435015</v>
      </c>
    </row>
    <row r="1650" spans="7:9" x14ac:dyDescent="0.2">
      <c r="G1650" s="138"/>
      <c r="H1650" s="141" t="s">
        <v>1840</v>
      </c>
      <c r="I1650" s="138">
        <v>435058</v>
      </c>
    </row>
    <row r="1651" spans="7:9" x14ac:dyDescent="0.2">
      <c r="G1651" s="138"/>
      <c r="H1651" s="141" t="s">
        <v>1841</v>
      </c>
      <c r="I1651" s="138">
        <v>435066</v>
      </c>
    </row>
    <row r="1652" spans="7:9" x14ac:dyDescent="0.2">
      <c r="G1652" s="138"/>
      <c r="H1652" s="141" t="s">
        <v>1683</v>
      </c>
      <c r="I1652" s="138">
        <v>435074</v>
      </c>
    </row>
    <row r="1653" spans="7:9" x14ac:dyDescent="0.2">
      <c r="G1653" s="138"/>
      <c r="H1653" s="141" t="s">
        <v>1842</v>
      </c>
      <c r="I1653" s="138">
        <v>435104</v>
      </c>
    </row>
    <row r="1654" spans="7:9" x14ac:dyDescent="0.2">
      <c r="G1654" s="138"/>
      <c r="H1654" s="141" t="s">
        <v>551</v>
      </c>
      <c r="I1654" s="138">
        <v>435112</v>
      </c>
    </row>
    <row r="1655" spans="7:9" x14ac:dyDescent="0.2">
      <c r="G1655" s="138"/>
      <c r="H1655" s="141" t="s">
        <v>1843</v>
      </c>
      <c r="I1655" s="138">
        <v>435121</v>
      </c>
    </row>
    <row r="1656" spans="7:9" x14ac:dyDescent="0.2">
      <c r="G1656" s="138"/>
      <c r="H1656" s="141" t="s">
        <v>1844</v>
      </c>
      <c r="I1656" s="138">
        <v>435139</v>
      </c>
    </row>
    <row r="1657" spans="7:9" x14ac:dyDescent="0.2">
      <c r="G1657" s="138"/>
      <c r="H1657" s="141" t="s">
        <v>1845</v>
      </c>
      <c r="I1657" s="138">
        <v>435147</v>
      </c>
    </row>
    <row r="1658" spans="7:9" x14ac:dyDescent="0.2">
      <c r="G1658" s="138"/>
      <c r="H1658" s="141" t="s">
        <v>1846</v>
      </c>
      <c r="I1658" s="138">
        <v>435317</v>
      </c>
    </row>
    <row r="1659" spans="7:9" x14ac:dyDescent="0.2">
      <c r="G1659" s="140" t="s">
        <v>1224</v>
      </c>
      <c r="H1659" s="137"/>
      <c r="I1659" s="143">
        <v>440001</v>
      </c>
    </row>
    <row r="1660" spans="7:9" x14ac:dyDescent="0.2">
      <c r="G1660" s="138"/>
      <c r="H1660" s="141" t="s">
        <v>209</v>
      </c>
      <c r="I1660" s="138">
        <v>442011</v>
      </c>
    </row>
    <row r="1661" spans="7:9" x14ac:dyDescent="0.2">
      <c r="G1661" s="138"/>
      <c r="H1661" s="141" t="s">
        <v>953</v>
      </c>
      <c r="I1661" s="138">
        <v>442020</v>
      </c>
    </row>
    <row r="1662" spans="7:9" x14ac:dyDescent="0.2">
      <c r="G1662" s="138"/>
      <c r="H1662" s="141" t="s">
        <v>1225</v>
      </c>
      <c r="I1662" s="138">
        <v>442038</v>
      </c>
    </row>
    <row r="1663" spans="7:9" x14ac:dyDescent="0.2">
      <c r="G1663" s="138"/>
      <c r="H1663" s="141" t="s">
        <v>1227</v>
      </c>
      <c r="I1663" s="138">
        <v>442046</v>
      </c>
    </row>
    <row r="1664" spans="7:9" x14ac:dyDescent="0.2">
      <c r="G1664" s="138"/>
      <c r="H1664" s="141" t="s">
        <v>217</v>
      </c>
      <c r="I1664" s="138">
        <v>442054</v>
      </c>
    </row>
    <row r="1665" spans="7:9" x14ac:dyDescent="0.2">
      <c r="G1665" s="138"/>
      <c r="H1665" s="141" t="s">
        <v>459</v>
      </c>
      <c r="I1665" s="138">
        <v>442062</v>
      </c>
    </row>
    <row r="1666" spans="7:9" x14ac:dyDescent="0.2">
      <c r="G1666" s="138"/>
      <c r="H1666" s="141" t="s">
        <v>1223</v>
      </c>
      <c r="I1666" s="138">
        <v>442071</v>
      </c>
    </row>
    <row r="1667" spans="7:9" x14ac:dyDescent="0.2">
      <c r="G1667" s="138"/>
      <c r="H1667" s="141" t="s">
        <v>1228</v>
      </c>
      <c r="I1667" s="138">
        <v>442089</v>
      </c>
    </row>
    <row r="1668" spans="7:9" x14ac:dyDescent="0.2">
      <c r="G1668" s="138"/>
      <c r="H1668" s="141" t="s">
        <v>848</v>
      </c>
      <c r="I1668" s="138">
        <v>442097</v>
      </c>
    </row>
    <row r="1669" spans="7:9" x14ac:dyDescent="0.2">
      <c r="G1669" s="138"/>
      <c r="H1669" s="141" t="s">
        <v>1229</v>
      </c>
      <c r="I1669" s="138">
        <v>442101</v>
      </c>
    </row>
    <row r="1670" spans="7:9" x14ac:dyDescent="0.2">
      <c r="G1670" s="138"/>
      <c r="H1670" s="141" t="s">
        <v>731</v>
      </c>
      <c r="I1670" s="138">
        <v>442119</v>
      </c>
    </row>
    <row r="1671" spans="7:9" x14ac:dyDescent="0.2">
      <c r="G1671" s="138"/>
      <c r="H1671" s="141" t="s">
        <v>1196</v>
      </c>
      <c r="I1671" s="138">
        <v>442127</v>
      </c>
    </row>
    <row r="1672" spans="7:9" x14ac:dyDescent="0.2">
      <c r="G1672" s="138"/>
      <c r="H1672" s="141" t="s">
        <v>697</v>
      </c>
      <c r="I1672" s="138">
        <v>442135</v>
      </c>
    </row>
    <row r="1673" spans="7:9" x14ac:dyDescent="0.2">
      <c r="G1673" s="138"/>
      <c r="H1673" s="141" t="s">
        <v>91</v>
      </c>
      <c r="I1673" s="138">
        <v>442143</v>
      </c>
    </row>
    <row r="1674" spans="7:9" x14ac:dyDescent="0.2">
      <c r="G1674" s="138"/>
      <c r="H1674" s="141" t="s">
        <v>358</v>
      </c>
      <c r="I1674" s="138">
        <v>443221</v>
      </c>
    </row>
    <row r="1675" spans="7:9" x14ac:dyDescent="0.2">
      <c r="G1675" s="138"/>
      <c r="H1675" s="141" t="s">
        <v>1132</v>
      </c>
      <c r="I1675" s="138">
        <v>443417</v>
      </c>
    </row>
    <row r="1676" spans="7:9" x14ac:dyDescent="0.2">
      <c r="G1676" s="138"/>
      <c r="H1676" s="141" t="s">
        <v>602</v>
      </c>
      <c r="I1676" s="138">
        <v>444618</v>
      </c>
    </row>
    <row r="1677" spans="7:9" x14ac:dyDescent="0.2">
      <c r="G1677" s="138"/>
      <c r="H1677" s="141" t="s">
        <v>1847</v>
      </c>
      <c r="I1677" s="138">
        <v>444626</v>
      </c>
    </row>
    <row r="1678" spans="7:9" x14ac:dyDescent="0.2">
      <c r="G1678" s="140" t="s">
        <v>888</v>
      </c>
      <c r="H1678" s="137"/>
      <c r="I1678" s="143">
        <v>450006</v>
      </c>
    </row>
    <row r="1679" spans="7:9" x14ac:dyDescent="0.2">
      <c r="G1679" s="138"/>
      <c r="H1679" s="141" t="s">
        <v>1233</v>
      </c>
      <c r="I1679" s="138">
        <v>452017</v>
      </c>
    </row>
    <row r="1680" spans="7:9" x14ac:dyDescent="0.2">
      <c r="G1680" s="138"/>
      <c r="H1680" s="141" t="s">
        <v>1235</v>
      </c>
      <c r="I1680" s="138">
        <v>452025</v>
      </c>
    </row>
    <row r="1681" spans="7:9" x14ac:dyDescent="0.2">
      <c r="G1681" s="138"/>
      <c r="H1681" s="141" t="s">
        <v>1236</v>
      </c>
      <c r="I1681" s="138">
        <v>452033</v>
      </c>
    </row>
    <row r="1682" spans="7:9" x14ac:dyDescent="0.2">
      <c r="G1682" s="138"/>
      <c r="H1682" s="141" t="s">
        <v>1238</v>
      </c>
      <c r="I1682" s="138">
        <v>452041</v>
      </c>
    </row>
    <row r="1683" spans="7:9" x14ac:dyDescent="0.2">
      <c r="G1683" s="138"/>
      <c r="H1683" s="141" t="s">
        <v>1239</v>
      </c>
      <c r="I1683" s="138">
        <v>452050</v>
      </c>
    </row>
    <row r="1684" spans="7:9" x14ac:dyDescent="0.2">
      <c r="G1684" s="138"/>
      <c r="H1684" s="141" t="s">
        <v>1241</v>
      </c>
      <c r="I1684" s="138">
        <v>452068</v>
      </c>
    </row>
    <row r="1685" spans="7:9" x14ac:dyDescent="0.2">
      <c r="G1685" s="138"/>
      <c r="H1685" s="141" t="s">
        <v>1243</v>
      </c>
      <c r="I1685" s="138">
        <v>452076</v>
      </c>
    </row>
    <row r="1686" spans="7:9" x14ac:dyDescent="0.2">
      <c r="G1686" s="138"/>
      <c r="H1686" s="141" t="s">
        <v>272</v>
      </c>
      <c r="I1686" s="138">
        <v>452084</v>
      </c>
    </row>
    <row r="1687" spans="7:9" x14ac:dyDescent="0.2">
      <c r="G1687" s="138"/>
      <c r="H1687" s="141" t="s">
        <v>926</v>
      </c>
      <c r="I1687" s="138">
        <v>452092</v>
      </c>
    </row>
    <row r="1688" spans="7:9" x14ac:dyDescent="0.2">
      <c r="G1688" s="138"/>
      <c r="H1688" s="141" t="s">
        <v>490</v>
      </c>
      <c r="I1688" s="138">
        <v>453412</v>
      </c>
    </row>
    <row r="1689" spans="7:9" x14ac:dyDescent="0.2">
      <c r="G1689" s="138"/>
      <c r="H1689" s="141" t="s">
        <v>875</v>
      </c>
      <c r="I1689" s="138">
        <v>453617</v>
      </c>
    </row>
    <row r="1690" spans="7:9" x14ac:dyDescent="0.2">
      <c r="G1690" s="138"/>
      <c r="H1690" s="141" t="s">
        <v>1848</v>
      </c>
      <c r="I1690" s="138">
        <v>453820</v>
      </c>
    </row>
    <row r="1691" spans="7:9" x14ac:dyDescent="0.2">
      <c r="G1691" s="138"/>
      <c r="H1691" s="141" t="s">
        <v>1849</v>
      </c>
      <c r="I1691" s="138">
        <v>453838</v>
      </c>
    </row>
    <row r="1692" spans="7:9" x14ac:dyDescent="0.2">
      <c r="G1692" s="138"/>
      <c r="H1692" s="141" t="s">
        <v>1851</v>
      </c>
      <c r="I1692" s="138">
        <v>454010</v>
      </c>
    </row>
    <row r="1693" spans="7:9" x14ac:dyDescent="0.2">
      <c r="G1693" s="138"/>
      <c r="H1693" s="141" t="s">
        <v>1852</v>
      </c>
      <c r="I1693" s="138">
        <v>454028</v>
      </c>
    </row>
    <row r="1694" spans="7:9" x14ac:dyDescent="0.2">
      <c r="G1694" s="138"/>
      <c r="H1694" s="141" t="s">
        <v>1853</v>
      </c>
      <c r="I1694" s="138">
        <v>454036</v>
      </c>
    </row>
    <row r="1695" spans="7:9" x14ac:dyDescent="0.2">
      <c r="G1695" s="138"/>
      <c r="H1695" s="141" t="s">
        <v>1854</v>
      </c>
      <c r="I1695" s="138">
        <v>454044</v>
      </c>
    </row>
    <row r="1696" spans="7:9" x14ac:dyDescent="0.2">
      <c r="G1696" s="138"/>
      <c r="H1696" s="141" t="s">
        <v>116</v>
      </c>
      <c r="I1696" s="138">
        <v>454052</v>
      </c>
    </row>
    <row r="1697" spans="7:9" x14ac:dyDescent="0.2">
      <c r="G1697" s="138"/>
      <c r="H1697" s="141" t="s">
        <v>1855</v>
      </c>
      <c r="I1697" s="138">
        <v>454061</v>
      </c>
    </row>
    <row r="1698" spans="7:9" x14ac:dyDescent="0.2">
      <c r="G1698" s="138"/>
      <c r="H1698" s="141" t="s">
        <v>1856</v>
      </c>
      <c r="I1698" s="138">
        <v>454214</v>
      </c>
    </row>
    <row r="1699" spans="7:9" x14ac:dyDescent="0.2">
      <c r="G1699" s="138"/>
      <c r="H1699" s="141" t="s">
        <v>1857</v>
      </c>
      <c r="I1699" s="138">
        <v>454290</v>
      </c>
    </row>
    <row r="1700" spans="7:9" x14ac:dyDescent="0.2">
      <c r="G1700" s="138"/>
      <c r="H1700" s="141" t="s">
        <v>1858</v>
      </c>
      <c r="I1700" s="138">
        <v>454303</v>
      </c>
    </row>
    <row r="1701" spans="7:9" x14ac:dyDescent="0.2">
      <c r="G1701" s="138"/>
      <c r="H1701" s="141" t="s">
        <v>1444</v>
      </c>
      <c r="I1701" s="138">
        <v>454311</v>
      </c>
    </row>
    <row r="1702" spans="7:9" x14ac:dyDescent="0.2">
      <c r="G1702" s="138"/>
      <c r="H1702" s="141" t="s">
        <v>1859</v>
      </c>
      <c r="I1702" s="138">
        <v>454419</v>
      </c>
    </row>
    <row r="1703" spans="7:9" x14ac:dyDescent="0.2">
      <c r="G1703" s="138"/>
      <c r="H1703" s="141" t="s">
        <v>1690</v>
      </c>
      <c r="I1703" s="138">
        <v>454427</v>
      </c>
    </row>
    <row r="1704" spans="7:9" x14ac:dyDescent="0.2">
      <c r="G1704" s="138"/>
      <c r="H1704" s="141" t="s">
        <v>1674</v>
      </c>
      <c r="I1704" s="138">
        <v>454435</v>
      </c>
    </row>
    <row r="1705" spans="7:9" x14ac:dyDescent="0.2">
      <c r="G1705" s="140" t="s">
        <v>1245</v>
      </c>
      <c r="H1705" s="137"/>
      <c r="I1705" s="143">
        <v>460001</v>
      </c>
    </row>
    <row r="1706" spans="7:9" x14ac:dyDescent="0.2">
      <c r="G1706" s="138"/>
      <c r="H1706" s="141" t="s">
        <v>211</v>
      </c>
      <c r="I1706" s="138">
        <v>462012</v>
      </c>
    </row>
    <row r="1707" spans="7:9" x14ac:dyDescent="0.2">
      <c r="G1707" s="138"/>
      <c r="H1707" s="141" t="s">
        <v>338</v>
      </c>
      <c r="I1707" s="138">
        <v>462039</v>
      </c>
    </row>
    <row r="1708" spans="7:9" x14ac:dyDescent="0.2">
      <c r="G1708" s="138"/>
      <c r="H1708" s="141" t="s">
        <v>188</v>
      </c>
      <c r="I1708" s="138">
        <v>462047</v>
      </c>
    </row>
    <row r="1709" spans="7:9" x14ac:dyDescent="0.2">
      <c r="G1709" s="138"/>
      <c r="H1709" s="141" t="s">
        <v>1246</v>
      </c>
      <c r="I1709" s="138">
        <v>462063</v>
      </c>
    </row>
    <row r="1710" spans="7:9" x14ac:dyDescent="0.2">
      <c r="G1710" s="138"/>
      <c r="H1710" s="141" t="s">
        <v>1248</v>
      </c>
      <c r="I1710" s="138">
        <v>462080</v>
      </c>
    </row>
    <row r="1711" spans="7:9" x14ac:dyDescent="0.2">
      <c r="G1711" s="138"/>
      <c r="H1711" s="141" t="s">
        <v>1252</v>
      </c>
      <c r="I1711" s="138">
        <v>462101</v>
      </c>
    </row>
    <row r="1712" spans="7:9" x14ac:dyDescent="0.2">
      <c r="G1712" s="138"/>
      <c r="H1712" s="141" t="s">
        <v>1253</v>
      </c>
      <c r="I1712" s="138">
        <v>462136</v>
      </c>
    </row>
    <row r="1713" spans="7:9" x14ac:dyDescent="0.2">
      <c r="G1713" s="138"/>
      <c r="H1713" s="141" t="s">
        <v>1014</v>
      </c>
      <c r="I1713" s="138">
        <v>462144</v>
      </c>
    </row>
    <row r="1714" spans="7:9" x14ac:dyDescent="0.2">
      <c r="G1714" s="138"/>
      <c r="H1714" s="141" t="s">
        <v>1254</v>
      </c>
      <c r="I1714" s="138">
        <v>462152</v>
      </c>
    </row>
    <row r="1715" spans="7:9" x14ac:dyDescent="0.2">
      <c r="G1715" s="138"/>
      <c r="H1715" s="141" t="s">
        <v>110</v>
      </c>
      <c r="I1715" s="138">
        <v>462161</v>
      </c>
    </row>
    <row r="1716" spans="7:9" x14ac:dyDescent="0.2">
      <c r="G1716" s="138"/>
      <c r="H1716" s="141" t="s">
        <v>1256</v>
      </c>
      <c r="I1716" s="138">
        <v>462179</v>
      </c>
    </row>
    <row r="1717" spans="7:9" x14ac:dyDescent="0.2">
      <c r="G1717" s="138"/>
      <c r="H1717" s="141" t="s">
        <v>819</v>
      </c>
      <c r="I1717" s="138">
        <v>462187</v>
      </c>
    </row>
    <row r="1718" spans="7:9" x14ac:dyDescent="0.2">
      <c r="G1718" s="138"/>
      <c r="H1718" s="141" t="s">
        <v>1085</v>
      </c>
      <c r="I1718" s="138">
        <v>462195</v>
      </c>
    </row>
    <row r="1719" spans="7:9" x14ac:dyDescent="0.2">
      <c r="G1719" s="138"/>
      <c r="H1719" s="141" t="s">
        <v>1094</v>
      </c>
      <c r="I1719" s="138">
        <v>462209</v>
      </c>
    </row>
    <row r="1720" spans="7:9" x14ac:dyDescent="0.2">
      <c r="G1720" s="138"/>
      <c r="H1720" s="141" t="s">
        <v>1258</v>
      </c>
      <c r="I1720" s="138">
        <v>462217</v>
      </c>
    </row>
    <row r="1721" spans="7:9" x14ac:dyDescent="0.2">
      <c r="G1721" s="138"/>
      <c r="H1721" s="141" t="s">
        <v>736</v>
      </c>
      <c r="I1721" s="138">
        <v>462225</v>
      </c>
    </row>
    <row r="1722" spans="7:9" x14ac:dyDescent="0.2">
      <c r="G1722" s="138"/>
      <c r="H1722" s="141" t="s">
        <v>645</v>
      </c>
      <c r="I1722" s="138">
        <v>462233</v>
      </c>
    </row>
    <row r="1723" spans="7:9" x14ac:dyDescent="0.2">
      <c r="G1723" s="138"/>
      <c r="H1723" s="141" t="s">
        <v>1075</v>
      </c>
      <c r="I1723" s="138">
        <v>462241</v>
      </c>
    </row>
    <row r="1724" spans="7:9" x14ac:dyDescent="0.2">
      <c r="G1724" s="138"/>
      <c r="H1724" s="141" t="s">
        <v>93</v>
      </c>
      <c r="I1724" s="138">
        <v>462250</v>
      </c>
    </row>
    <row r="1725" spans="7:9" x14ac:dyDescent="0.2">
      <c r="G1725" s="138"/>
      <c r="H1725" s="141" t="s">
        <v>939</v>
      </c>
      <c r="I1725" s="138">
        <v>463035</v>
      </c>
    </row>
    <row r="1726" spans="7:9" x14ac:dyDescent="0.2">
      <c r="G1726" s="138"/>
      <c r="H1726" s="141" t="s">
        <v>1466</v>
      </c>
      <c r="I1726" s="138">
        <v>463043</v>
      </c>
    </row>
    <row r="1727" spans="7:9" x14ac:dyDescent="0.2">
      <c r="G1727" s="138"/>
      <c r="H1727" s="141" t="s">
        <v>1285</v>
      </c>
      <c r="I1727" s="138">
        <v>463922</v>
      </c>
    </row>
    <row r="1728" spans="7:9" x14ac:dyDescent="0.2">
      <c r="G1728" s="138"/>
      <c r="H1728" s="141" t="s">
        <v>583</v>
      </c>
      <c r="I1728" s="138">
        <v>464040</v>
      </c>
    </row>
    <row r="1729" spans="7:9" x14ac:dyDescent="0.2">
      <c r="G1729" s="138"/>
      <c r="H1729" s="141" t="s">
        <v>28</v>
      </c>
      <c r="I1729" s="138">
        <v>464520</v>
      </c>
    </row>
    <row r="1730" spans="7:9" x14ac:dyDescent="0.2">
      <c r="G1730" s="138"/>
      <c r="H1730" s="141" t="s">
        <v>658</v>
      </c>
      <c r="I1730" s="138">
        <v>464686</v>
      </c>
    </row>
    <row r="1731" spans="7:9" x14ac:dyDescent="0.2">
      <c r="G1731" s="138"/>
      <c r="H1731" s="141" t="s">
        <v>967</v>
      </c>
      <c r="I1731" s="138">
        <v>464821</v>
      </c>
    </row>
    <row r="1732" spans="7:9" x14ac:dyDescent="0.2">
      <c r="G1732" s="138"/>
      <c r="H1732" s="141" t="s">
        <v>1860</v>
      </c>
      <c r="I1732" s="138">
        <v>464902</v>
      </c>
    </row>
    <row r="1733" spans="7:9" x14ac:dyDescent="0.2">
      <c r="G1733" s="138"/>
      <c r="H1733" s="141" t="s">
        <v>1861</v>
      </c>
      <c r="I1733" s="138">
        <v>464911</v>
      </c>
    </row>
    <row r="1734" spans="7:9" x14ac:dyDescent="0.2">
      <c r="G1734" s="138"/>
      <c r="H1734" s="141" t="s">
        <v>1367</v>
      </c>
      <c r="I1734" s="138">
        <v>464929</v>
      </c>
    </row>
    <row r="1735" spans="7:9" x14ac:dyDescent="0.2">
      <c r="G1735" s="138"/>
      <c r="H1735" s="141" t="s">
        <v>1863</v>
      </c>
      <c r="I1735" s="138">
        <v>465011</v>
      </c>
    </row>
    <row r="1736" spans="7:9" x14ac:dyDescent="0.2">
      <c r="G1736" s="138"/>
      <c r="H1736" s="141" t="s">
        <v>465</v>
      </c>
      <c r="I1736" s="138">
        <v>465020</v>
      </c>
    </row>
    <row r="1737" spans="7:9" x14ac:dyDescent="0.2">
      <c r="G1737" s="138"/>
      <c r="H1737" s="141" t="s">
        <v>1684</v>
      </c>
      <c r="I1737" s="138">
        <v>465054</v>
      </c>
    </row>
    <row r="1738" spans="7:9" x14ac:dyDescent="0.2">
      <c r="G1738" s="138"/>
      <c r="H1738" s="141" t="s">
        <v>1864</v>
      </c>
      <c r="I1738" s="138">
        <v>465232</v>
      </c>
    </row>
    <row r="1739" spans="7:9" x14ac:dyDescent="0.2">
      <c r="G1739" s="138"/>
      <c r="H1739" s="141" t="s">
        <v>1826</v>
      </c>
      <c r="I1739" s="138">
        <v>465241</v>
      </c>
    </row>
    <row r="1740" spans="7:9" x14ac:dyDescent="0.2">
      <c r="G1740" s="138"/>
      <c r="H1740" s="141" t="s">
        <v>118</v>
      </c>
      <c r="I1740" s="138">
        <v>465259</v>
      </c>
    </row>
    <row r="1741" spans="7:9" x14ac:dyDescent="0.2">
      <c r="G1741" s="138"/>
      <c r="H1741" s="141" t="s">
        <v>1070</v>
      </c>
      <c r="I1741" s="138">
        <v>465275</v>
      </c>
    </row>
    <row r="1742" spans="7:9" x14ac:dyDescent="0.2">
      <c r="G1742" s="138"/>
      <c r="H1742" s="141" t="s">
        <v>1865</v>
      </c>
      <c r="I1742" s="138">
        <v>465291</v>
      </c>
    </row>
    <row r="1743" spans="7:9" x14ac:dyDescent="0.2">
      <c r="G1743" s="138"/>
      <c r="H1743" s="141" t="s">
        <v>866</v>
      </c>
      <c r="I1743" s="138">
        <v>465305</v>
      </c>
    </row>
    <row r="1744" spans="7:9" x14ac:dyDescent="0.2">
      <c r="G1744" s="138"/>
      <c r="H1744" s="141" t="s">
        <v>1867</v>
      </c>
      <c r="I1744" s="138">
        <v>465313</v>
      </c>
    </row>
    <row r="1745" spans="7:9" x14ac:dyDescent="0.2">
      <c r="G1745" s="138"/>
      <c r="H1745" s="141" t="s">
        <v>326</v>
      </c>
      <c r="I1745" s="138">
        <v>465321</v>
      </c>
    </row>
    <row r="1746" spans="7:9" x14ac:dyDescent="0.2">
      <c r="G1746" s="138"/>
      <c r="H1746" s="141" t="s">
        <v>473</v>
      </c>
      <c r="I1746" s="138">
        <v>465330</v>
      </c>
    </row>
    <row r="1747" spans="7:9" x14ac:dyDescent="0.2">
      <c r="G1747" s="138"/>
      <c r="H1747" s="141" t="s">
        <v>1342</v>
      </c>
      <c r="I1747" s="138">
        <v>465348</v>
      </c>
    </row>
    <row r="1748" spans="7:9" x14ac:dyDescent="0.2">
      <c r="G1748" s="138"/>
      <c r="H1748" s="141" t="s">
        <v>1868</v>
      </c>
      <c r="I1748" s="138">
        <v>465356</v>
      </c>
    </row>
    <row r="1749" spans="7:9" x14ac:dyDescent="0.2">
      <c r="G1749" s="140" t="s">
        <v>1259</v>
      </c>
      <c r="H1749" s="137"/>
      <c r="I1749" s="143">
        <v>470007</v>
      </c>
    </row>
    <row r="1750" spans="7:9" x14ac:dyDescent="0.2">
      <c r="G1750" s="138"/>
      <c r="H1750" s="141" t="s">
        <v>1214</v>
      </c>
      <c r="I1750" s="138">
        <v>472018</v>
      </c>
    </row>
    <row r="1751" spans="7:9" x14ac:dyDescent="0.2">
      <c r="G1751" s="138"/>
      <c r="H1751" s="141" t="s">
        <v>628</v>
      </c>
      <c r="I1751" s="138">
        <v>472051</v>
      </c>
    </row>
    <row r="1752" spans="7:9" x14ac:dyDescent="0.2">
      <c r="G1752" s="138"/>
      <c r="H1752" s="141" t="s">
        <v>1260</v>
      </c>
      <c r="I1752" s="138">
        <v>472077</v>
      </c>
    </row>
    <row r="1753" spans="7:9" x14ac:dyDescent="0.2">
      <c r="G1753" s="138"/>
      <c r="H1753" s="141" t="s">
        <v>1039</v>
      </c>
      <c r="I1753" s="138">
        <v>472085</v>
      </c>
    </row>
    <row r="1754" spans="7:9" x14ac:dyDescent="0.2">
      <c r="G1754" s="138"/>
      <c r="H1754" s="141" t="s">
        <v>1234</v>
      </c>
      <c r="I1754" s="138">
        <v>472093</v>
      </c>
    </row>
    <row r="1755" spans="7:9" x14ac:dyDescent="0.2">
      <c r="G1755" s="138"/>
      <c r="H1755" s="141" t="s">
        <v>905</v>
      </c>
      <c r="I1755" s="138">
        <v>472107</v>
      </c>
    </row>
    <row r="1756" spans="7:9" x14ac:dyDescent="0.2">
      <c r="G1756" s="138"/>
      <c r="H1756" s="141" t="s">
        <v>1261</v>
      </c>
      <c r="I1756" s="138">
        <v>472115</v>
      </c>
    </row>
    <row r="1757" spans="7:9" x14ac:dyDescent="0.2">
      <c r="G1757" s="138"/>
      <c r="H1757" s="141" t="s">
        <v>1134</v>
      </c>
      <c r="I1757" s="138">
        <v>472123</v>
      </c>
    </row>
    <row r="1758" spans="7:9" x14ac:dyDescent="0.2">
      <c r="G1758" s="138"/>
      <c r="H1758" s="141" t="s">
        <v>1263</v>
      </c>
      <c r="I1758" s="138">
        <v>472131</v>
      </c>
    </row>
    <row r="1759" spans="7:9" x14ac:dyDescent="0.2">
      <c r="G1759" s="138"/>
      <c r="H1759" s="141" t="s">
        <v>467</v>
      </c>
      <c r="I1759" s="138">
        <v>472140</v>
      </c>
    </row>
    <row r="1760" spans="7:9" x14ac:dyDescent="0.2">
      <c r="G1760" s="138"/>
      <c r="H1760" s="141" t="s">
        <v>1188</v>
      </c>
      <c r="I1760" s="138">
        <v>472158</v>
      </c>
    </row>
    <row r="1761" spans="7:9" x14ac:dyDescent="0.2">
      <c r="G1761" s="138"/>
      <c r="H1761" s="141" t="s">
        <v>1870</v>
      </c>
      <c r="I1761" s="138">
        <v>473014</v>
      </c>
    </row>
    <row r="1762" spans="7:9" x14ac:dyDescent="0.2">
      <c r="G1762" s="138"/>
      <c r="H1762" s="141" t="s">
        <v>1871</v>
      </c>
      <c r="I1762" s="138">
        <v>473022</v>
      </c>
    </row>
    <row r="1763" spans="7:9" x14ac:dyDescent="0.2">
      <c r="G1763" s="138"/>
      <c r="H1763" s="141" t="s">
        <v>1064</v>
      </c>
      <c r="I1763" s="138">
        <v>473031</v>
      </c>
    </row>
    <row r="1764" spans="7:9" x14ac:dyDescent="0.2">
      <c r="G1764" s="138"/>
      <c r="H1764" s="141" t="s">
        <v>1872</v>
      </c>
      <c r="I1764" s="138">
        <v>473065</v>
      </c>
    </row>
    <row r="1765" spans="7:9" x14ac:dyDescent="0.2">
      <c r="G1765" s="138"/>
      <c r="H1765" s="141" t="s">
        <v>1873</v>
      </c>
      <c r="I1765" s="138">
        <v>473081</v>
      </c>
    </row>
    <row r="1766" spans="7:9" x14ac:dyDescent="0.2">
      <c r="G1766" s="138"/>
      <c r="H1766" s="141" t="s">
        <v>1874</v>
      </c>
      <c r="I1766" s="138">
        <v>473111</v>
      </c>
    </row>
    <row r="1767" spans="7:9" x14ac:dyDescent="0.2">
      <c r="G1767" s="138"/>
      <c r="H1767" s="141" t="s">
        <v>466</v>
      </c>
      <c r="I1767" s="138">
        <v>473138</v>
      </c>
    </row>
    <row r="1768" spans="7:9" x14ac:dyDescent="0.2">
      <c r="G1768" s="138"/>
      <c r="H1768" s="141" t="s">
        <v>1337</v>
      </c>
      <c r="I1768" s="138">
        <v>473146</v>
      </c>
    </row>
    <row r="1769" spans="7:9" x14ac:dyDescent="0.2">
      <c r="G1769" s="138"/>
      <c r="H1769" s="141" t="s">
        <v>530</v>
      </c>
      <c r="I1769" s="138">
        <v>473154</v>
      </c>
    </row>
    <row r="1770" spans="7:9" x14ac:dyDescent="0.2">
      <c r="G1770" s="138"/>
      <c r="H1770" s="141" t="s">
        <v>1875</v>
      </c>
      <c r="I1770" s="138">
        <v>473243</v>
      </c>
    </row>
    <row r="1771" spans="7:9" x14ac:dyDescent="0.2">
      <c r="G1771" s="138"/>
      <c r="H1771" s="141" t="s">
        <v>482</v>
      </c>
      <c r="I1771" s="138">
        <v>473251</v>
      </c>
    </row>
    <row r="1772" spans="7:9" x14ac:dyDescent="0.2">
      <c r="G1772" s="138"/>
      <c r="H1772" s="141" t="s">
        <v>1478</v>
      </c>
      <c r="I1772" s="138">
        <v>473260</v>
      </c>
    </row>
    <row r="1773" spans="7:9" x14ac:dyDescent="0.2">
      <c r="G1773" s="138"/>
      <c r="H1773" s="141" t="s">
        <v>969</v>
      </c>
      <c r="I1773" s="138">
        <v>473278</v>
      </c>
    </row>
    <row r="1774" spans="7:9" x14ac:dyDescent="0.2">
      <c r="G1774" s="138"/>
      <c r="H1774" s="141" t="s">
        <v>1876</v>
      </c>
      <c r="I1774" s="138">
        <v>473286</v>
      </c>
    </row>
    <row r="1775" spans="7:9" x14ac:dyDescent="0.2">
      <c r="G1775" s="138"/>
      <c r="H1775" s="141" t="s">
        <v>589</v>
      </c>
      <c r="I1775" s="138">
        <v>473294</v>
      </c>
    </row>
    <row r="1776" spans="7:9" x14ac:dyDescent="0.2">
      <c r="G1776" s="138"/>
      <c r="H1776" s="141" t="s">
        <v>1694</v>
      </c>
      <c r="I1776" s="138">
        <v>473481</v>
      </c>
    </row>
    <row r="1777" spans="7:9" x14ac:dyDescent="0.2">
      <c r="G1777" s="138"/>
      <c r="H1777" s="141" t="s">
        <v>955</v>
      </c>
      <c r="I1777" s="138">
        <v>473502</v>
      </c>
    </row>
    <row r="1778" spans="7:9" x14ac:dyDescent="0.2">
      <c r="G1778" s="138"/>
      <c r="H1778" s="141" t="s">
        <v>1877</v>
      </c>
      <c r="I1778" s="138">
        <v>473537</v>
      </c>
    </row>
    <row r="1779" spans="7:9" x14ac:dyDescent="0.2">
      <c r="G1779" s="138"/>
      <c r="H1779" s="141" t="s">
        <v>1878</v>
      </c>
      <c r="I1779" s="138">
        <v>473545</v>
      </c>
    </row>
    <row r="1780" spans="7:9" x14ac:dyDescent="0.2">
      <c r="G1780" s="138"/>
      <c r="H1780" s="141" t="s">
        <v>944</v>
      </c>
      <c r="I1780" s="138">
        <v>473553</v>
      </c>
    </row>
    <row r="1781" spans="7:9" x14ac:dyDescent="0.2">
      <c r="G1781" s="138"/>
      <c r="H1781" s="141" t="s">
        <v>1880</v>
      </c>
      <c r="I1781" s="138">
        <v>473561</v>
      </c>
    </row>
    <row r="1782" spans="7:9" x14ac:dyDescent="0.2">
      <c r="G1782" s="138"/>
      <c r="H1782" s="141" t="s">
        <v>1881</v>
      </c>
      <c r="I1782" s="138">
        <v>473570</v>
      </c>
    </row>
    <row r="1783" spans="7:9" x14ac:dyDescent="0.2">
      <c r="G1783" s="138"/>
      <c r="H1783" s="141" t="s">
        <v>1244</v>
      </c>
      <c r="I1783" s="138">
        <v>473588</v>
      </c>
    </row>
    <row r="1784" spans="7:9" x14ac:dyDescent="0.2">
      <c r="G1784" s="138"/>
      <c r="H1784" s="141" t="s">
        <v>1074</v>
      </c>
      <c r="I1784" s="138">
        <v>473596</v>
      </c>
    </row>
    <row r="1785" spans="7:9" x14ac:dyDescent="0.2">
      <c r="G1785" s="138"/>
      <c r="H1785" s="141" t="s">
        <v>673</v>
      </c>
      <c r="I1785" s="138">
        <v>473600</v>
      </c>
    </row>
    <row r="1786" spans="7:9" x14ac:dyDescent="0.2">
      <c r="G1786" s="138"/>
      <c r="H1786" s="141" t="s">
        <v>1427</v>
      </c>
      <c r="I1786" s="138">
        <v>473618</v>
      </c>
    </row>
    <row r="1787" spans="7:9" x14ac:dyDescent="0.2">
      <c r="G1787" s="138"/>
      <c r="H1787" s="141" t="s">
        <v>1834</v>
      </c>
      <c r="I1787" s="138">
        <v>473626</v>
      </c>
    </row>
    <row r="1788" spans="7:9" x14ac:dyDescent="0.2">
      <c r="G1788" s="138"/>
      <c r="H1788" s="141" t="s">
        <v>1882</v>
      </c>
      <c r="I1788" s="138">
        <v>473758</v>
      </c>
    </row>
    <row r="1789" spans="7:9" x14ac:dyDescent="0.2">
      <c r="G1789" s="138"/>
      <c r="H1789" s="141" t="s">
        <v>236</v>
      </c>
      <c r="I1789" s="138">
        <v>473812</v>
      </c>
    </row>
    <row r="1790" spans="7:9" x14ac:dyDescent="0.2">
      <c r="G1790" s="138"/>
      <c r="H1790" s="141" t="s">
        <v>1883</v>
      </c>
      <c r="I1790" s="138">
        <v>473821</v>
      </c>
    </row>
  </sheetData>
  <phoneticPr fontId="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0"/>
  <sheetViews>
    <sheetView showGridLines="0" tabSelected="1" view="pageBreakPreview" zoomScale="55" zoomScaleNormal="55" zoomScaleSheetLayoutView="55" workbookViewId="0">
      <selection sqref="A1:XFD1048576"/>
    </sheetView>
  </sheetViews>
  <sheetFormatPr defaultColWidth="8.90625" defaultRowHeight="13" x14ac:dyDescent="0.2"/>
  <cols>
    <col min="1" max="1" width="15.08984375" style="44" customWidth="1"/>
    <col min="2" max="2" width="17.6328125" style="44" customWidth="1"/>
    <col min="3" max="3" width="19.7265625" style="44" customWidth="1"/>
    <col min="4" max="4" width="19.90625" style="44" customWidth="1"/>
    <col min="5" max="5" width="21.453125" style="44" customWidth="1"/>
    <col min="6" max="6" width="23.6328125" style="44" customWidth="1"/>
    <col min="7" max="7" width="18.08984375" style="278" hidden="1" customWidth="1"/>
    <col min="8" max="8" width="10.453125" style="44" hidden="1" customWidth="1"/>
    <col min="9" max="9" width="8.90625" style="44" customWidth="1"/>
    <col min="10" max="10" width="8.90625" style="216" customWidth="1"/>
    <col min="11" max="16384" width="8.90625" style="216"/>
  </cols>
  <sheetData>
    <row r="1" spans="1:9" s="210" customFormat="1" ht="19.899999999999999" customHeight="1" x14ac:dyDescent="0.2">
      <c r="A1" s="530" t="s">
        <v>545</v>
      </c>
      <c r="B1" s="531"/>
      <c r="C1" s="531"/>
      <c r="D1" s="531"/>
      <c r="E1" s="531"/>
      <c r="F1" s="532"/>
      <c r="G1" s="255"/>
      <c r="H1" s="46"/>
      <c r="I1" s="256" t="s">
        <v>3015</v>
      </c>
    </row>
    <row r="2" spans="1:9" s="210" customFormat="1" ht="19.899999999999999" customHeight="1" x14ac:dyDescent="0.2">
      <c r="A2" s="239" t="s">
        <v>1953</v>
      </c>
      <c r="B2" s="243"/>
      <c r="C2" s="243"/>
      <c r="D2" s="243"/>
      <c r="E2" s="93" t="s">
        <v>3</v>
      </c>
      <c r="F2" s="160"/>
      <c r="G2" s="257" t="str">
        <f>IF(F2="","NG","OK")</f>
        <v>NG</v>
      </c>
      <c r="H2" s="46" t="s">
        <v>3</v>
      </c>
      <c r="I2" s="46"/>
    </row>
    <row r="3" spans="1:9" s="210" customFormat="1" ht="19.899999999999999" customHeight="1" x14ac:dyDescent="0.2">
      <c r="A3" s="240" t="s">
        <v>1983</v>
      </c>
      <c r="B3" s="241" t="s">
        <v>2161</v>
      </c>
      <c r="C3" s="69"/>
      <c r="D3" s="69"/>
      <c r="E3" s="69"/>
      <c r="F3" s="242"/>
      <c r="G3" s="255"/>
      <c r="H3" s="46"/>
      <c r="I3" s="46"/>
    </row>
    <row r="4" spans="1:9" s="210" customFormat="1" ht="19.899999999999999" customHeight="1" x14ac:dyDescent="0.2">
      <c r="A4" s="533" t="s">
        <v>2304</v>
      </c>
      <c r="B4" s="534"/>
      <c r="C4" s="534"/>
      <c r="D4" s="534"/>
      <c r="E4" s="534"/>
      <c r="F4" s="535"/>
      <c r="G4" s="255"/>
      <c r="H4" s="46"/>
      <c r="I4" s="46"/>
    </row>
    <row r="5" spans="1:9" s="210" customFormat="1" ht="19.899999999999999" customHeight="1" x14ac:dyDescent="0.2">
      <c r="A5" s="49"/>
      <c r="B5" s="70"/>
      <c r="C5" s="70"/>
      <c r="D5" s="70"/>
      <c r="E5" s="70"/>
      <c r="F5" s="98"/>
      <c r="G5" s="255"/>
      <c r="H5" s="46"/>
      <c r="I5" s="46"/>
    </row>
    <row r="6" spans="1:9" s="210" customFormat="1" ht="19.899999999999999" customHeight="1" x14ac:dyDescent="0.2">
      <c r="A6" s="536" t="s">
        <v>2305</v>
      </c>
      <c r="B6" s="537"/>
      <c r="C6" s="537"/>
      <c r="D6" s="537"/>
      <c r="E6" s="537"/>
      <c r="F6" s="538"/>
      <c r="G6" s="255"/>
      <c r="H6" s="46"/>
      <c r="I6" s="46"/>
    </row>
    <row r="7" spans="1:9" s="210" customFormat="1" ht="19.899999999999999" customHeight="1" x14ac:dyDescent="0.2">
      <c r="A7" s="536"/>
      <c r="B7" s="537"/>
      <c r="C7" s="537"/>
      <c r="D7" s="537"/>
      <c r="E7" s="537"/>
      <c r="F7" s="538"/>
      <c r="G7" s="255"/>
      <c r="H7" s="46"/>
      <c r="I7" s="46"/>
    </row>
    <row r="8" spans="1:9" s="210" customFormat="1" ht="19.899999999999999" customHeight="1" x14ac:dyDescent="0.2">
      <c r="A8" s="539" t="s">
        <v>1918</v>
      </c>
      <c r="B8" s="540"/>
      <c r="C8" s="540"/>
      <c r="D8" s="540"/>
      <c r="E8" s="540"/>
      <c r="F8" s="541"/>
      <c r="G8" s="255"/>
      <c r="H8" s="46"/>
      <c r="I8" s="46"/>
    </row>
    <row r="9" spans="1:9" s="210" customFormat="1" ht="19.899999999999999" customHeight="1" x14ac:dyDescent="0.2">
      <c r="A9" s="50" t="s">
        <v>1741</v>
      </c>
      <c r="B9" s="243"/>
      <c r="C9" s="243"/>
      <c r="D9" s="243"/>
      <c r="E9" s="244"/>
      <c r="F9" s="254"/>
      <c r="G9" s="255"/>
      <c r="H9" s="46"/>
      <c r="I9" s="46"/>
    </row>
    <row r="10" spans="1:9" s="210" customFormat="1" ht="19.899999999999999" customHeight="1" thickBot="1" x14ac:dyDescent="0.25">
      <c r="A10" s="50" t="s">
        <v>1898</v>
      </c>
      <c r="B10" s="243"/>
      <c r="C10" s="243"/>
      <c r="D10" s="243"/>
      <c r="E10" s="244"/>
      <c r="F10" s="254"/>
      <c r="G10" s="257" t="str">
        <f>IF(COUNTIF($B$11,"")+COUNTIF($C$12,"")+COUNTIF($B$14:$E$14,"")+COUNTIF($B$15:$B$17,"")+COUNTIF($D$17,"")+COUNTIF($F$15:$F$17,"")&gt;0,"NG","OK")</f>
        <v>NG</v>
      </c>
      <c r="H10" s="46" t="s">
        <v>1923</v>
      </c>
      <c r="I10" s="46"/>
    </row>
    <row r="11" spans="1:9" s="210" customFormat="1" ht="19.899999999999999" customHeight="1" thickBot="1" x14ac:dyDescent="0.25">
      <c r="A11" s="51" t="s">
        <v>47</v>
      </c>
      <c r="B11" s="340"/>
      <c r="C11" s="243"/>
      <c r="D11" s="243"/>
      <c r="E11" s="244"/>
      <c r="F11" s="254"/>
      <c r="G11" s="258" t="str">
        <f>IF(OR($B$11=リスト!$A$2,$B$11=リスト!$A$3,$B$11=リスト!$A$4,$B$11=リスト!$A$5),"","推薦")</f>
        <v>推薦</v>
      </c>
      <c r="H11" s="46"/>
      <c r="I11" s="46"/>
    </row>
    <row r="12" spans="1:9" s="210" customFormat="1" ht="19.899999999999999" customHeight="1" x14ac:dyDescent="0.2">
      <c r="A12" s="55"/>
      <c r="B12" s="52" t="s">
        <v>31</v>
      </c>
      <c r="C12" s="11"/>
      <c r="D12" s="243"/>
      <c r="E12" s="244"/>
      <c r="F12" s="254"/>
      <c r="G12" s="252"/>
      <c r="H12" s="46"/>
      <c r="I12" s="46"/>
    </row>
    <row r="13" spans="1:9" s="210" customFormat="1" ht="19.899999999999999" customHeight="1" x14ac:dyDescent="0.2">
      <c r="A13" s="55"/>
      <c r="B13" s="66" t="s">
        <v>1896</v>
      </c>
      <c r="C13" s="52" t="s">
        <v>35</v>
      </c>
      <c r="D13" s="52" t="s">
        <v>52</v>
      </c>
      <c r="E13" s="80" t="s">
        <v>1108</v>
      </c>
      <c r="F13" s="106"/>
      <c r="G13" s="255"/>
      <c r="H13" s="46"/>
      <c r="I13" s="46"/>
    </row>
    <row r="14" spans="1:9" s="210" customFormat="1" ht="19.899999999999999" customHeight="1" x14ac:dyDescent="0.2">
      <c r="A14" s="55" t="s">
        <v>903</v>
      </c>
      <c r="B14" s="211"/>
      <c r="C14" s="211"/>
      <c r="D14" s="211"/>
      <c r="E14" s="8"/>
      <c r="F14" s="17"/>
      <c r="G14" s="255"/>
      <c r="H14" s="46"/>
      <c r="I14" s="46"/>
    </row>
    <row r="15" spans="1:9" s="210" customFormat="1" ht="19.899999999999999" customHeight="1" x14ac:dyDescent="0.2">
      <c r="A15" s="51" t="s">
        <v>10</v>
      </c>
      <c r="B15" s="521"/>
      <c r="C15" s="522"/>
      <c r="D15" s="523"/>
      <c r="E15" s="94" t="s">
        <v>1908</v>
      </c>
      <c r="F15" s="18"/>
      <c r="G15" s="255"/>
      <c r="H15" s="46"/>
      <c r="I15" s="46"/>
    </row>
    <row r="16" spans="1:9" s="210" customFormat="1" ht="19.899999999999999" customHeight="1" x14ac:dyDescent="0.2">
      <c r="A16" s="51" t="s">
        <v>1806</v>
      </c>
      <c r="B16" s="8"/>
      <c r="C16" s="154"/>
      <c r="D16" s="13"/>
      <c r="E16" s="94" t="s">
        <v>1909</v>
      </c>
      <c r="F16" s="19"/>
      <c r="G16" s="255"/>
      <c r="H16" s="46"/>
      <c r="I16" s="46"/>
    </row>
    <row r="17" spans="1:9" s="210" customFormat="1" ht="19.899999999999999" customHeight="1" x14ac:dyDescent="0.2">
      <c r="A17" s="51" t="s">
        <v>1910</v>
      </c>
      <c r="B17" s="9"/>
      <c r="C17" s="52" t="s">
        <v>1567</v>
      </c>
      <c r="D17" s="14"/>
      <c r="E17" s="95" t="s">
        <v>1719</v>
      </c>
      <c r="F17" s="19"/>
      <c r="G17" s="255"/>
      <c r="H17" s="46"/>
      <c r="I17" s="46"/>
    </row>
    <row r="18" spans="1:9" s="210" customFormat="1" ht="19.899999999999999" customHeight="1" x14ac:dyDescent="0.2">
      <c r="A18" s="50" t="s">
        <v>1904</v>
      </c>
      <c r="B18" s="243"/>
      <c r="C18" s="243"/>
      <c r="D18" s="243"/>
      <c r="E18" s="243"/>
      <c r="F18" s="245"/>
      <c r="G18" s="257" t="str">
        <f>IF(AND($G$11="推薦",COUNTIF($B$19:$B$20,"")+COUNTIF($D$19:$D$20,"")+COUNTIF($F$20,"")&gt;0),"NG","OK")</f>
        <v>NG</v>
      </c>
      <c r="H18" s="46" t="s">
        <v>1710</v>
      </c>
      <c r="I18" s="46"/>
    </row>
    <row r="19" spans="1:9" s="210" customFormat="1" ht="19.899999999999999" customHeight="1" x14ac:dyDescent="0.2">
      <c r="A19" s="51" t="s">
        <v>10</v>
      </c>
      <c r="B19" s="9"/>
      <c r="C19" s="52" t="s">
        <v>1821</v>
      </c>
      <c r="D19" s="8"/>
      <c r="E19" s="12"/>
      <c r="F19" s="17"/>
      <c r="G19" s="252"/>
      <c r="H19" s="46"/>
      <c r="I19" s="46"/>
    </row>
    <row r="20" spans="1:9" s="210" customFormat="1" ht="19.899999999999999" customHeight="1" x14ac:dyDescent="0.2">
      <c r="A20" s="51" t="s">
        <v>1567</v>
      </c>
      <c r="B20" s="9"/>
      <c r="C20" s="52" t="s">
        <v>1909</v>
      </c>
      <c r="D20" s="14"/>
      <c r="E20" s="52" t="s">
        <v>1719</v>
      </c>
      <c r="F20" s="19"/>
      <c r="G20" s="252"/>
      <c r="H20" s="46"/>
      <c r="I20" s="46"/>
    </row>
    <row r="21" spans="1:9" s="210" customFormat="1" ht="19.899999999999999" customHeight="1" x14ac:dyDescent="0.2">
      <c r="A21" s="50"/>
      <c r="B21" s="73"/>
      <c r="C21" s="73"/>
      <c r="D21" s="73"/>
      <c r="E21" s="73"/>
      <c r="F21" s="254"/>
      <c r="G21" s="252"/>
      <c r="H21" s="46"/>
      <c r="I21" s="46"/>
    </row>
    <row r="22" spans="1:9" s="210" customFormat="1" ht="19.899999999999999" customHeight="1" x14ac:dyDescent="0.2">
      <c r="A22" s="50" t="s">
        <v>1646</v>
      </c>
      <c r="B22" s="73"/>
      <c r="C22" s="73"/>
      <c r="D22" s="73"/>
      <c r="E22" s="73"/>
      <c r="F22" s="254"/>
      <c r="G22" s="252"/>
      <c r="H22" s="46"/>
      <c r="I22" s="46"/>
    </row>
    <row r="23" spans="1:9" s="210" customFormat="1" ht="19.899999999999999" customHeight="1" x14ac:dyDescent="0.2">
      <c r="A23" s="54" t="s">
        <v>1745</v>
      </c>
      <c r="B23" s="542"/>
      <c r="C23" s="543"/>
      <c r="D23" s="543"/>
      <c r="E23" s="543"/>
      <c r="F23" s="544"/>
      <c r="G23" s="257" t="str">
        <f>IF($B$23="","NG","OK")</f>
        <v>NG</v>
      </c>
      <c r="H23" s="46" t="s">
        <v>1869</v>
      </c>
      <c r="I23" s="46"/>
    </row>
    <row r="24" spans="1:9" s="210" customFormat="1" ht="19.899999999999999" customHeight="1" x14ac:dyDescent="0.2">
      <c r="A24" s="56" t="s">
        <v>1555</v>
      </c>
      <c r="B24" s="545"/>
      <c r="C24" s="546"/>
      <c r="D24" s="546"/>
      <c r="E24" s="546"/>
      <c r="F24" s="547"/>
      <c r="G24" s="252"/>
      <c r="H24" s="46"/>
      <c r="I24" s="46"/>
    </row>
    <row r="25" spans="1:9" s="210" customFormat="1" ht="19.899999999999999" customHeight="1" x14ac:dyDescent="0.2">
      <c r="A25" s="54" t="s">
        <v>1374</v>
      </c>
      <c r="B25" s="548" t="s">
        <v>2142</v>
      </c>
      <c r="C25" s="549"/>
      <c r="D25" s="549"/>
      <c r="E25" s="549"/>
      <c r="F25" s="550"/>
      <c r="G25" s="257" t="str">
        <f>IF(OR(COUNTIF(D26:F39,"○")=0,AND(C39="○",B40="")),"NG","OK")</f>
        <v>NG</v>
      </c>
      <c r="H25" s="46" t="s">
        <v>1374</v>
      </c>
      <c r="I25" s="46"/>
    </row>
    <row r="26" spans="1:9" s="210" customFormat="1" ht="19.899999999999999" customHeight="1" x14ac:dyDescent="0.2">
      <c r="A26" s="55" t="s">
        <v>1907</v>
      </c>
      <c r="B26" s="452" t="s">
        <v>798</v>
      </c>
      <c r="C26" s="453"/>
      <c r="D26" s="218"/>
      <c r="E26" s="246" t="s">
        <v>2076</v>
      </c>
      <c r="F26" s="236"/>
      <c r="G26" s="252">
        <f>COUNTIF(D26:D38,"○")+COUNTIF(F26:F38,"○")+COUNTIF(C39,"○")</f>
        <v>0</v>
      </c>
      <c r="H26" s="46"/>
      <c r="I26" s="46"/>
    </row>
    <row r="27" spans="1:9" s="210" customFormat="1" ht="19.899999999999999" customHeight="1" x14ac:dyDescent="0.2">
      <c r="A27" s="55" t="s">
        <v>1786</v>
      </c>
      <c r="B27" s="452" t="s">
        <v>2061</v>
      </c>
      <c r="C27" s="453"/>
      <c r="D27" s="218"/>
      <c r="E27" s="246" t="s">
        <v>2077</v>
      </c>
      <c r="F27" s="236"/>
      <c r="G27" s="255"/>
      <c r="H27" s="46"/>
      <c r="I27" s="46"/>
    </row>
    <row r="28" spans="1:9" s="210" customFormat="1" ht="19.899999999999999" customHeight="1" x14ac:dyDescent="0.2">
      <c r="A28" s="55"/>
      <c r="B28" s="452" t="s">
        <v>2069</v>
      </c>
      <c r="C28" s="453"/>
      <c r="D28" s="218"/>
      <c r="E28" s="246" t="s">
        <v>2078</v>
      </c>
      <c r="F28" s="236"/>
      <c r="G28" s="255"/>
      <c r="H28" s="46"/>
      <c r="I28" s="46"/>
    </row>
    <row r="29" spans="1:9" s="210" customFormat="1" ht="19.899999999999999" customHeight="1" x14ac:dyDescent="0.2">
      <c r="A29" s="55"/>
      <c r="B29" s="452" t="s">
        <v>1065</v>
      </c>
      <c r="C29" s="453"/>
      <c r="D29" s="218"/>
      <c r="E29" s="246" t="s">
        <v>2079</v>
      </c>
      <c r="F29" s="236"/>
      <c r="G29" s="255"/>
      <c r="H29" s="46"/>
      <c r="I29" s="46"/>
    </row>
    <row r="30" spans="1:9" s="210" customFormat="1" ht="19.899999999999999" customHeight="1" x14ac:dyDescent="0.2">
      <c r="A30" s="55"/>
      <c r="B30" s="452" t="s">
        <v>2070</v>
      </c>
      <c r="C30" s="453"/>
      <c r="D30" s="218"/>
      <c r="E30" s="246" t="s">
        <v>2062</v>
      </c>
      <c r="F30" s="236"/>
      <c r="G30" s="255"/>
      <c r="H30" s="46"/>
      <c r="I30" s="46"/>
    </row>
    <row r="31" spans="1:9" s="210" customFormat="1" ht="19.899999999999999" customHeight="1" x14ac:dyDescent="0.2">
      <c r="A31" s="55"/>
      <c r="B31" s="452" t="s">
        <v>2071</v>
      </c>
      <c r="C31" s="453"/>
      <c r="D31" s="218"/>
      <c r="E31" s="246" t="s">
        <v>2080</v>
      </c>
      <c r="F31" s="236"/>
      <c r="G31" s="255"/>
      <c r="H31" s="46"/>
      <c r="I31" s="46"/>
    </row>
    <row r="32" spans="1:9" s="210" customFormat="1" ht="19.899999999999999" customHeight="1" x14ac:dyDescent="0.2">
      <c r="A32" s="55"/>
      <c r="B32" s="452" t="s">
        <v>2299</v>
      </c>
      <c r="C32" s="453"/>
      <c r="D32" s="218"/>
      <c r="E32" s="246" t="s">
        <v>2081</v>
      </c>
      <c r="F32" s="236"/>
      <c r="G32" s="255"/>
      <c r="H32" s="46"/>
      <c r="I32" s="46"/>
    </row>
    <row r="33" spans="1:9" s="210" customFormat="1" ht="19.899999999999999" customHeight="1" x14ac:dyDescent="0.2">
      <c r="A33" s="55"/>
      <c r="B33" s="452" t="s">
        <v>2303</v>
      </c>
      <c r="C33" s="453"/>
      <c r="D33" s="234"/>
      <c r="E33" s="246" t="s">
        <v>2082</v>
      </c>
      <c r="F33" s="237"/>
      <c r="G33" s="255"/>
      <c r="H33" s="46"/>
      <c r="I33" s="46"/>
    </row>
    <row r="34" spans="1:9" s="210" customFormat="1" ht="19.899999999999999" customHeight="1" x14ac:dyDescent="0.2">
      <c r="A34" s="55"/>
      <c r="B34" s="452" t="s">
        <v>2145</v>
      </c>
      <c r="C34" s="453"/>
      <c r="D34" s="234"/>
      <c r="E34" s="246" t="s">
        <v>2083</v>
      </c>
      <c r="F34" s="237"/>
      <c r="G34" s="255"/>
      <c r="H34" s="46"/>
      <c r="I34" s="46"/>
    </row>
    <row r="35" spans="1:9" s="210" customFormat="1" ht="19.899999999999999" customHeight="1" x14ac:dyDescent="0.2">
      <c r="A35" s="55"/>
      <c r="B35" s="452" t="s">
        <v>2131</v>
      </c>
      <c r="C35" s="453"/>
      <c r="D35" s="234"/>
      <c r="E35" s="246" t="s">
        <v>2084</v>
      </c>
      <c r="F35" s="237"/>
      <c r="G35" s="255"/>
      <c r="H35" s="46"/>
      <c r="I35" s="46"/>
    </row>
    <row r="36" spans="1:9" s="210" customFormat="1" ht="19.899999999999999" customHeight="1" x14ac:dyDescent="0.2">
      <c r="A36" s="55"/>
      <c r="B36" s="452" t="s">
        <v>2073</v>
      </c>
      <c r="C36" s="453"/>
      <c r="D36" s="234"/>
      <c r="E36" s="246" t="s">
        <v>2160</v>
      </c>
      <c r="F36" s="237"/>
      <c r="G36" s="255"/>
      <c r="H36" s="46"/>
      <c r="I36" s="46"/>
    </row>
    <row r="37" spans="1:9" s="210" customFormat="1" ht="19.899999999999999" customHeight="1" x14ac:dyDescent="0.2">
      <c r="A37" s="55"/>
      <c r="B37" s="452" t="s">
        <v>2074</v>
      </c>
      <c r="C37" s="453"/>
      <c r="D37" s="234"/>
      <c r="E37" s="246" t="s">
        <v>2085</v>
      </c>
      <c r="F37" s="237"/>
      <c r="G37" s="255"/>
      <c r="H37" s="46"/>
      <c r="I37" s="46"/>
    </row>
    <row r="38" spans="1:9" s="210" customFormat="1" ht="19.899999999999999" customHeight="1" thickBot="1" x14ac:dyDescent="0.25">
      <c r="A38" s="247"/>
      <c r="B38" s="454" t="s">
        <v>2063</v>
      </c>
      <c r="C38" s="455"/>
      <c r="D38" s="235"/>
      <c r="E38" s="331" t="s">
        <v>19</v>
      </c>
      <c r="F38" s="238"/>
      <c r="G38" s="255" t="str">
        <f>IF(H41="","",VALUE(H41))</f>
        <v/>
      </c>
      <c r="H38" s="255" t="str">
        <f>IF(H37="","",VALUE(H37))</f>
        <v/>
      </c>
      <c r="I38" s="46"/>
    </row>
    <row r="39" spans="1:9" s="210" customFormat="1" ht="19.899999999999999" customHeight="1" thickTop="1" thickBot="1" x14ac:dyDescent="0.25">
      <c r="A39" s="55"/>
      <c r="B39" s="449" t="str">
        <f>IF($F$38="","","【※上記で「その他」を選んだ場合、具体的に記載ください】")</f>
        <v/>
      </c>
      <c r="C39" s="450"/>
      <c r="D39" s="450"/>
      <c r="E39" s="450"/>
      <c r="F39" s="451"/>
      <c r="G39" s="257" t="str">
        <f>IF(OR($G$38="",IF($G$38=1,COUNTIF($B$45:$F$45,""),
IF($G$38=2,COUNTIF($B$45:$F$46,""),
IF($G$38=3,COUNTIF($B$45:$F$47,""),
IF($G$38=4,COUNTIF($B$45:$F$48,""),
IF($G$38=5,COUNTIF($B$45:$F$49,""),
IF($G$38=6,COUNTIF($B$45:$F$50,""),
IF($G$38=7,COUNTIF($B$45:$F$51,""),
IF($G$38=8,COUNTIF($B$45:$F$52,""),
IF($G$38=9,COUNTIF($B$45:$F$53,""),
IF($G$38=10,COUNTIF($B$45:$F$54,""),
""))))))))))&gt;0),"NG","OK")</f>
        <v>NG</v>
      </c>
      <c r="H39" s="46" t="s">
        <v>1915</v>
      </c>
      <c r="I39" s="46"/>
    </row>
    <row r="40" spans="1:9" s="210" customFormat="1" ht="19.899999999999999" customHeight="1" thickBot="1" x14ac:dyDescent="0.25">
      <c r="A40" s="62" t="s">
        <v>1323</v>
      </c>
      <c r="B40" s="524"/>
      <c r="C40" s="525"/>
      <c r="D40" s="525"/>
      <c r="E40" s="525"/>
      <c r="F40" s="526"/>
      <c r="G40" s="258"/>
      <c r="H40" s="46"/>
      <c r="I40" s="46"/>
    </row>
    <row r="41" spans="1:9" s="210" customFormat="1" ht="19.899999999999999" customHeight="1" x14ac:dyDescent="0.2">
      <c r="A41" s="56"/>
      <c r="B41" s="527"/>
      <c r="C41" s="528"/>
      <c r="D41" s="528"/>
      <c r="E41" s="528"/>
      <c r="F41" s="529"/>
      <c r="G41" s="255"/>
      <c r="H41" s="255" t="str">
        <f>IF(C43="10日",10,MID(C43,1,1))</f>
        <v/>
      </c>
      <c r="I41" s="46"/>
    </row>
    <row r="42" spans="1:9" s="210" customFormat="1" ht="37" customHeight="1" x14ac:dyDescent="0.2">
      <c r="A42" s="259"/>
      <c r="B42" s="243"/>
      <c r="C42" s="243"/>
      <c r="D42" s="243"/>
      <c r="E42" s="243"/>
      <c r="F42" s="99"/>
      <c r="G42" s="260"/>
      <c r="H42" s="260" t="str">
        <f>IF(H41="","",VALUE(H41))</f>
        <v/>
      </c>
      <c r="I42" s="46"/>
    </row>
    <row r="43" spans="1:9" s="210" customFormat="1" ht="20.25" customHeight="1" x14ac:dyDescent="0.2">
      <c r="A43" s="50" t="s">
        <v>2125</v>
      </c>
      <c r="B43" s="74" t="s">
        <v>2198</v>
      </c>
      <c r="C43" s="213"/>
      <c r="D43" s="65" t="str">
        <f>H55</f>
        <v/>
      </c>
      <c r="E43" s="243"/>
      <c r="F43" s="261" t="s">
        <v>2143</v>
      </c>
      <c r="G43" s="257" t="s">
        <v>2120</v>
      </c>
      <c r="H43" s="243"/>
      <c r="I43" s="46"/>
    </row>
    <row r="44" spans="1:9" s="210" customFormat="1" ht="20.25" customHeight="1" x14ac:dyDescent="0.2">
      <c r="A44" s="262" t="s">
        <v>1915</v>
      </c>
      <c r="B44" s="74" t="s">
        <v>2146</v>
      </c>
      <c r="C44" s="74" t="s">
        <v>2147</v>
      </c>
      <c r="D44" s="74" t="s">
        <v>2122</v>
      </c>
      <c r="E44" s="74" t="s">
        <v>2123</v>
      </c>
      <c r="F44" s="263" t="s">
        <v>2124</v>
      </c>
      <c r="G44" s="257"/>
      <c r="H44" s="243"/>
      <c r="I44" s="46"/>
    </row>
    <row r="45" spans="1:9" s="210" customFormat="1" ht="20.25" customHeight="1" x14ac:dyDescent="0.2">
      <c r="A45" s="264" t="s">
        <v>2150</v>
      </c>
      <c r="B45" s="337"/>
      <c r="C45" s="217"/>
      <c r="D45" s="82"/>
      <c r="E45" s="90"/>
      <c r="F45" s="265" t="str">
        <f t="shared" ref="F45:F54" si="0">IF(OR($D45="",$E45=""),"",ROUND(G45,0)&amp;"分("&amp;H45&amp;"時間)")</f>
        <v/>
      </c>
      <c r="G45" s="266" t="str">
        <f>IF(OR($D45="",$E45=""),"",($E45-$D45)*1440)</f>
        <v/>
      </c>
      <c r="H45" s="243" t="str">
        <f>IF(OR($D45="",$E45=""),"",IF(AND($G45&lt;30),1,MIN(ROUNDDOWN(($G45+30)/60,0),7)))</f>
        <v/>
      </c>
      <c r="I45" s="46"/>
    </row>
    <row r="46" spans="1:9" s="210" customFormat="1" ht="20.25" customHeight="1" x14ac:dyDescent="0.2">
      <c r="A46" s="267" t="s">
        <v>2151</v>
      </c>
      <c r="B46" s="337"/>
      <c r="C46" s="217"/>
      <c r="D46" s="82"/>
      <c r="E46" s="90"/>
      <c r="F46" s="265" t="str">
        <f t="shared" si="0"/>
        <v/>
      </c>
      <c r="G46" s="266" t="str">
        <f>IF(OR($D46="",$E46=""),"",($E46-$D46)*1440)</f>
        <v/>
      </c>
      <c r="H46" s="243" t="str">
        <f>IF(OR($D46="",$E46=""),"",IF(AND($G46&lt;30),1,MIN(ROUNDDOWN(($G46+30)/60,0),7)))</f>
        <v/>
      </c>
      <c r="I46" s="46"/>
    </row>
    <row r="47" spans="1:9" s="210" customFormat="1" ht="19.899999999999999" customHeight="1" x14ac:dyDescent="0.2">
      <c r="A47" s="267" t="s">
        <v>2152</v>
      </c>
      <c r="B47" s="337"/>
      <c r="C47" s="217"/>
      <c r="D47" s="82"/>
      <c r="E47" s="90"/>
      <c r="F47" s="265" t="str">
        <f t="shared" si="0"/>
        <v/>
      </c>
      <c r="G47" s="266" t="str">
        <f t="shared" ref="G47:G54" si="1">IF(OR($D47="",$E47=""),"",1440*($E47-$D47))</f>
        <v/>
      </c>
      <c r="H47" s="243" t="str">
        <f t="shared" ref="H47:H54" si="2">IF(OR($D47="",$E47=""),"",IF(AND($G47&lt;30),1,MIN(ROUNDDOWN(($G47+30)/60,0),7)))</f>
        <v/>
      </c>
      <c r="I47" s="46"/>
    </row>
    <row r="48" spans="1:9" s="210" customFormat="1" ht="19.899999999999999" customHeight="1" x14ac:dyDescent="0.2">
      <c r="A48" s="267" t="s">
        <v>2153</v>
      </c>
      <c r="B48" s="337"/>
      <c r="C48" s="217"/>
      <c r="D48" s="82"/>
      <c r="E48" s="90"/>
      <c r="F48" s="265" t="str">
        <f t="shared" si="0"/>
        <v/>
      </c>
      <c r="G48" s="266" t="str">
        <f t="shared" si="1"/>
        <v/>
      </c>
      <c r="H48" s="243" t="str">
        <f t="shared" si="2"/>
        <v/>
      </c>
      <c r="I48" s="46"/>
    </row>
    <row r="49" spans="1:9" s="210" customFormat="1" ht="19.899999999999999" customHeight="1" x14ac:dyDescent="0.2">
      <c r="A49" s="267" t="s">
        <v>2154</v>
      </c>
      <c r="B49" s="337"/>
      <c r="C49" s="217"/>
      <c r="D49" s="82"/>
      <c r="E49" s="90"/>
      <c r="F49" s="265" t="str">
        <f t="shared" si="0"/>
        <v/>
      </c>
      <c r="G49" s="266" t="str">
        <f t="shared" si="1"/>
        <v/>
      </c>
      <c r="H49" s="243" t="str">
        <f t="shared" si="2"/>
        <v/>
      </c>
      <c r="I49" s="46"/>
    </row>
    <row r="50" spans="1:9" s="210" customFormat="1" ht="19.899999999999999" customHeight="1" x14ac:dyDescent="0.2">
      <c r="A50" s="267" t="s">
        <v>2155</v>
      </c>
      <c r="B50" s="337"/>
      <c r="C50" s="217"/>
      <c r="D50" s="82"/>
      <c r="E50" s="90"/>
      <c r="F50" s="265" t="str">
        <f t="shared" si="0"/>
        <v/>
      </c>
      <c r="G50" s="266" t="str">
        <f t="shared" si="1"/>
        <v/>
      </c>
      <c r="H50" s="243" t="str">
        <f t="shared" si="2"/>
        <v/>
      </c>
      <c r="I50" s="46"/>
    </row>
    <row r="51" spans="1:9" s="210" customFormat="1" ht="19.899999999999999" customHeight="1" x14ac:dyDescent="0.2">
      <c r="A51" s="267" t="s">
        <v>2156</v>
      </c>
      <c r="B51" s="337"/>
      <c r="C51" s="217"/>
      <c r="D51" s="82"/>
      <c r="E51" s="90"/>
      <c r="F51" s="265" t="str">
        <f t="shared" si="0"/>
        <v/>
      </c>
      <c r="G51" s="266" t="str">
        <f t="shared" si="1"/>
        <v/>
      </c>
      <c r="H51" s="243" t="str">
        <f t="shared" si="2"/>
        <v/>
      </c>
      <c r="I51" s="46"/>
    </row>
    <row r="52" spans="1:9" s="210" customFormat="1" ht="19.899999999999999" customHeight="1" x14ac:dyDescent="0.2">
      <c r="A52" s="267" t="s">
        <v>2157</v>
      </c>
      <c r="B52" s="337"/>
      <c r="C52" s="217"/>
      <c r="D52" s="82"/>
      <c r="E52" s="90"/>
      <c r="F52" s="265" t="str">
        <f t="shared" si="0"/>
        <v/>
      </c>
      <c r="G52" s="266" t="str">
        <f t="shared" si="1"/>
        <v/>
      </c>
      <c r="H52" s="243" t="str">
        <f t="shared" si="2"/>
        <v/>
      </c>
      <c r="I52" s="46"/>
    </row>
    <row r="53" spans="1:9" s="210" customFormat="1" ht="19.899999999999999" customHeight="1" x14ac:dyDescent="0.2">
      <c r="A53" s="267" t="s">
        <v>2158</v>
      </c>
      <c r="B53" s="337"/>
      <c r="C53" s="217"/>
      <c r="D53" s="82"/>
      <c r="E53" s="90"/>
      <c r="F53" s="265" t="str">
        <f t="shared" si="0"/>
        <v/>
      </c>
      <c r="G53" s="266" t="str">
        <f t="shared" si="1"/>
        <v/>
      </c>
      <c r="H53" s="243" t="str">
        <f t="shared" si="2"/>
        <v/>
      </c>
      <c r="I53" s="46"/>
    </row>
    <row r="54" spans="1:9" s="210" customFormat="1" ht="19.899999999999999" customHeight="1" x14ac:dyDescent="0.2">
      <c r="A54" s="268" t="s">
        <v>2159</v>
      </c>
      <c r="B54" s="337"/>
      <c r="C54" s="217"/>
      <c r="D54" s="82"/>
      <c r="E54" s="90"/>
      <c r="F54" s="265" t="str">
        <f t="shared" si="0"/>
        <v/>
      </c>
      <c r="G54" s="266" t="str">
        <f t="shared" si="1"/>
        <v/>
      </c>
      <c r="H54" s="243" t="str">
        <f t="shared" si="2"/>
        <v/>
      </c>
      <c r="I54" s="46"/>
    </row>
    <row r="55" spans="1:9" s="210" customFormat="1" ht="19.899999999999999" customHeight="1" x14ac:dyDescent="0.2">
      <c r="A55" s="54" t="s">
        <v>2121</v>
      </c>
      <c r="B55" s="248" t="s">
        <v>2021</v>
      </c>
      <c r="C55" s="521"/>
      <c r="D55" s="522"/>
      <c r="E55" s="523"/>
      <c r="F55" s="99"/>
      <c r="G55" s="257">
        <f>SUM(H45:H54)</f>
        <v>0</v>
      </c>
      <c r="H55" s="46" t="str">
        <f>IF(G55&gt;10,"合計10時間を超えています","")</f>
        <v/>
      </c>
      <c r="I55" s="46"/>
    </row>
    <row r="56" spans="1:9" s="210" customFormat="1" ht="19.899999999999999" customHeight="1" x14ac:dyDescent="0.2">
      <c r="A56" s="55"/>
      <c r="B56" s="442" t="s">
        <v>2835</v>
      </c>
      <c r="C56" s="332"/>
      <c r="D56" s="444" t="str">
        <f>IF(C56="○希望する","下記へ理由と希望する人数を入力ください。","")</f>
        <v/>
      </c>
      <c r="E56" s="445"/>
      <c r="F56" s="99"/>
      <c r="G56" s="257"/>
      <c r="H56" s="46"/>
      <c r="I56" s="46"/>
    </row>
    <row r="57" spans="1:9" s="210" customFormat="1" ht="19.899999999999999" customHeight="1" x14ac:dyDescent="0.2">
      <c r="A57" s="55"/>
      <c r="B57" s="443"/>
      <c r="C57" s="446"/>
      <c r="D57" s="447"/>
      <c r="E57" s="448"/>
      <c r="F57" s="99"/>
      <c r="G57" s="257"/>
      <c r="H57" s="46"/>
      <c r="I57" s="46"/>
    </row>
    <row r="58" spans="1:9" s="210" customFormat="1" ht="19.899999999999999" customHeight="1" thickBot="1" x14ac:dyDescent="0.25">
      <c r="A58" s="55"/>
      <c r="B58" s="248" t="s">
        <v>2126</v>
      </c>
      <c r="C58" s="249" t="s">
        <v>1082</v>
      </c>
      <c r="D58" s="52" t="s">
        <v>1914</v>
      </c>
      <c r="E58" s="253" t="s">
        <v>310</v>
      </c>
      <c r="F58" s="99"/>
      <c r="G58" s="257" t="str">
        <f>IF($C$55=リスト!$A$12,"OK",IF(OR(COUNTIF($C$59:$C$60,"")&gt;0,AND(NOT($D$60=""),$D$59=""),AND(NOT($E$59=""),$E$60="")),"NG","OK"))</f>
        <v>NG</v>
      </c>
      <c r="H58" s="46" t="s">
        <v>2017</v>
      </c>
      <c r="I58" s="46"/>
    </row>
    <row r="59" spans="1:9" s="210" customFormat="1" ht="19.899999999999999" customHeight="1" thickBot="1" x14ac:dyDescent="0.25">
      <c r="A59" s="55" t="s">
        <v>1916</v>
      </c>
      <c r="B59" s="248" t="s">
        <v>2016</v>
      </c>
      <c r="C59" s="214"/>
      <c r="D59" s="215"/>
      <c r="E59" s="212"/>
      <c r="F59" s="99"/>
      <c r="G59" s="258" t="str">
        <f>IF($C$55=リスト!$A$10,"指名",IF($C$55=リスト!$A$11,"指定なし",IF($C$55=リスト!$A$12,"事務局一任","")))</f>
        <v/>
      </c>
      <c r="H59" s="46"/>
      <c r="I59" s="46"/>
    </row>
    <row r="60" spans="1:9" s="210" customFormat="1" ht="19.899999999999999" customHeight="1" x14ac:dyDescent="0.2">
      <c r="A60" s="56"/>
      <c r="B60" s="250" t="s">
        <v>77</v>
      </c>
      <c r="C60" s="214"/>
      <c r="D60" s="214"/>
      <c r="E60" s="218"/>
      <c r="F60" s="99"/>
      <c r="G60" s="255"/>
      <c r="H60" s="46"/>
      <c r="I60" s="46"/>
    </row>
    <row r="61" spans="1:9" s="210" customFormat="1" ht="22.5" customHeight="1" x14ac:dyDescent="0.2">
      <c r="A61" s="50"/>
      <c r="B61" s="243"/>
      <c r="C61" s="83"/>
      <c r="D61" s="243"/>
      <c r="E61" s="243"/>
      <c r="F61" s="99"/>
      <c r="G61" s="255"/>
      <c r="H61" s="46"/>
      <c r="I61" s="46"/>
    </row>
    <row r="62" spans="1:9" s="210" customFormat="1" x14ac:dyDescent="0.2">
      <c r="A62" s="251" t="s">
        <v>2011</v>
      </c>
      <c r="B62" s="243"/>
      <c r="C62" s="83"/>
      <c r="D62" s="243"/>
      <c r="E62" s="243"/>
      <c r="F62" s="99"/>
      <c r="G62" s="255"/>
      <c r="H62" s="46"/>
      <c r="I62" s="46"/>
    </row>
    <row r="63" spans="1:9" s="210" customFormat="1" ht="27" customHeight="1" x14ac:dyDescent="0.2">
      <c r="A63" s="50"/>
      <c r="B63" s="243"/>
      <c r="C63" s="83"/>
      <c r="D63" s="243"/>
      <c r="E63" s="243"/>
      <c r="F63" s="99"/>
      <c r="G63" s="255"/>
      <c r="H63" s="46"/>
      <c r="I63" s="46"/>
    </row>
    <row r="64" spans="1:9" s="210" customFormat="1" ht="19.899999999999999" customHeight="1" thickBot="1" x14ac:dyDescent="0.25">
      <c r="A64" s="50" t="s">
        <v>1485</v>
      </c>
      <c r="B64" s="243"/>
      <c r="C64" s="83"/>
      <c r="D64" s="243"/>
      <c r="E64" s="243"/>
      <c r="F64" s="99"/>
      <c r="G64" s="255"/>
      <c r="H64" s="46"/>
      <c r="I64" s="46"/>
    </row>
    <row r="65" spans="1:9" s="210" customFormat="1" ht="19.899999999999999" customHeight="1" thickBot="1" x14ac:dyDescent="0.25">
      <c r="A65" s="269" t="s">
        <v>1993</v>
      </c>
      <c r="B65" s="270"/>
      <c r="C65" s="219"/>
      <c r="D65" s="271" t="str">
        <f>IF(OR($C$65="",$C$65=リスト!A17),"事業名","事業名（予定）")</f>
        <v>事業名</v>
      </c>
      <c r="E65" s="551"/>
      <c r="F65" s="552"/>
      <c r="G65" s="258" t="str">
        <f>IF($C$65="事業立上げの支援","予定","")</f>
        <v/>
      </c>
      <c r="H65" s="46"/>
      <c r="I65" s="46"/>
    </row>
    <row r="66" spans="1:9" s="210" customFormat="1" ht="19.899999999999999" customHeight="1" x14ac:dyDescent="0.2">
      <c r="A66" s="482" t="s">
        <v>2144</v>
      </c>
      <c r="B66" s="483"/>
      <c r="C66" s="484"/>
      <c r="D66" s="485"/>
      <c r="E66" s="485"/>
      <c r="F66" s="486"/>
      <c r="G66" s="257" t="str">
        <f>IF(OR($C$65="",$E$65="",$C$66="",$C$67="",AND(NOT($G$68=""),$C$68="")),"NG","OK")</f>
        <v>NG</v>
      </c>
      <c r="H66" s="46" t="s">
        <v>2049</v>
      </c>
      <c r="I66" s="46"/>
    </row>
    <row r="67" spans="1:9" s="210" customFormat="1" ht="19.899999999999999" customHeight="1" thickBot="1" x14ac:dyDescent="0.25">
      <c r="A67" s="272" t="s">
        <v>1994</v>
      </c>
      <c r="B67" s="273"/>
      <c r="C67" s="553"/>
      <c r="D67" s="554"/>
      <c r="E67" s="554"/>
      <c r="F67" s="555"/>
      <c r="G67" s="46"/>
      <c r="H67" s="46"/>
      <c r="I67" s="46"/>
    </row>
    <row r="68" spans="1:9" s="210" customFormat="1" ht="24.65" customHeight="1" thickBot="1" x14ac:dyDescent="0.25">
      <c r="A68" s="474" t="s">
        <v>2004</v>
      </c>
      <c r="B68" s="475"/>
      <c r="C68" s="476"/>
      <c r="D68" s="477"/>
      <c r="E68" s="477"/>
      <c r="F68" s="478"/>
      <c r="G68" s="258" t="str">
        <f>IF($C$67="その他","他","")</f>
        <v/>
      </c>
      <c r="H68" s="46"/>
      <c r="I68" s="46"/>
    </row>
    <row r="69" spans="1:9" s="210" customFormat="1" ht="19.899999999999999" customHeight="1" x14ac:dyDescent="0.2">
      <c r="A69" s="479" t="str">
        <f>IF(OR($C$65="",$C$65=リスト!A17),"４－２．事業の内容","４－２．事業の内容（予定）")</f>
        <v>４－２．事業の内容</v>
      </c>
      <c r="B69" s="480"/>
      <c r="C69" s="480"/>
      <c r="D69" s="480"/>
      <c r="E69" s="480"/>
      <c r="F69" s="481"/>
      <c r="G69" s="257" t="str">
        <f>IF($A$70="","NG","OK")</f>
        <v>NG</v>
      </c>
      <c r="H69" s="46" t="s">
        <v>1453</v>
      </c>
      <c r="I69" s="46"/>
    </row>
    <row r="70" spans="1:9" s="210" customFormat="1" ht="19.899999999999999" customHeight="1" x14ac:dyDescent="0.2">
      <c r="A70" s="456"/>
      <c r="B70" s="457"/>
      <c r="C70" s="457"/>
      <c r="D70" s="457"/>
      <c r="E70" s="457"/>
      <c r="F70" s="458"/>
      <c r="G70" s="257"/>
      <c r="H70" s="46"/>
      <c r="I70" s="46"/>
    </row>
    <row r="71" spans="1:9" s="210" customFormat="1" ht="19.899999999999999" customHeight="1" x14ac:dyDescent="0.2">
      <c r="A71" s="459"/>
      <c r="B71" s="460"/>
      <c r="C71" s="460"/>
      <c r="D71" s="460"/>
      <c r="E71" s="460"/>
      <c r="F71" s="461"/>
      <c r="G71" s="46"/>
      <c r="H71" s="46"/>
      <c r="I71" s="46"/>
    </row>
    <row r="72" spans="1:9" s="210" customFormat="1" ht="19.5" customHeight="1" x14ac:dyDescent="0.2">
      <c r="A72" s="462" t="s">
        <v>2050</v>
      </c>
      <c r="B72" s="463"/>
      <c r="C72" s="463"/>
      <c r="D72" s="463"/>
      <c r="E72" s="463"/>
      <c r="F72" s="464"/>
      <c r="G72" s="257" t="str">
        <f>IF($A$73="","NG","OK")</f>
        <v>NG</v>
      </c>
      <c r="H72" s="46" t="s">
        <v>2026</v>
      </c>
      <c r="I72" s="46"/>
    </row>
    <row r="73" spans="1:9" s="210" customFormat="1" ht="19.899999999999999" customHeight="1" x14ac:dyDescent="0.2">
      <c r="A73" s="465"/>
      <c r="B73" s="466"/>
      <c r="C73" s="466"/>
      <c r="D73" s="466"/>
      <c r="E73" s="466"/>
      <c r="F73" s="467"/>
      <c r="G73" s="252"/>
      <c r="H73" s="46"/>
      <c r="I73" s="46"/>
    </row>
    <row r="74" spans="1:9" s="210" customFormat="1" ht="19.899999999999999" customHeight="1" x14ac:dyDescent="0.2">
      <c r="A74" s="465"/>
      <c r="B74" s="466"/>
      <c r="C74" s="466"/>
      <c r="D74" s="466"/>
      <c r="E74" s="466"/>
      <c r="F74" s="467"/>
      <c r="G74" s="252"/>
      <c r="H74" s="46"/>
      <c r="I74" s="46"/>
    </row>
    <row r="75" spans="1:9" s="210" customFormat="1" ht="19.899999999999999" customHeight="1" x14ac:dyDescent="0.2">
      <c r="A75" s="274" t="s">
        <v>2025</v>
      </c>
      <c r="B75" s="275"/>
      <c r="C75" s="276"/>
      <c r="D75" s="276"/>
      <c r="E75" s="276"/>
      <c r="F75" s="277"/>
      <c r="G75" s="257" t="str">
        <f>IF((COUNTIF($A$77,"")+COUNTIF($A$81,"")+COUNTIF($C$83,"")+COUNTIF($C$84,""))&gt;0,"NG","OK")</f>
        <v>NG</v>
      </c>
      <c r="H75" s="46" t="s">
        <v>2027</v>
      </c>
      <c r="I75" s="46"/>
    </row>
    <row r="76" spans="1:9" s="210" customFormat="1" ht="19.899999999999999" customHeight="1" x14ac:dyDescent="0.2">
      <c r="A76" s="468" t="s">
        <v>2112</v>
      </c>
      <c r="B76" s="469"/>
      <c r="C76" s="469"/>
      <c r="D76" s="469"/>
      <c r="E76" s="469"/>
      <c r="F76" s="470"/>
      <c r="G76" s="255"/>
      <c r="H76" s="46"/>
      <c r="I76" s="46"/>
    </row>
    <row r="77" spans="1:9" s="210" customFormat="1" ht="19.899999999999999" customHeight="1" x14ac:dyDescent="0.2">
      <c r="A77" s="456"/>
      <c r="B77" s="457"/>
      <c r="C77" s="457"/>
      <c r="D77" s="457"/>
      <c r="E77" s="457"/>
      <c r="F77" s="458"/>
      <c r="G77" s="255"/>
      <c r="H77" s="46"/>
      <c r="I77" s="46"/>
    </row>
    <row r="78" spans="1:9" s="210" customFormat="1" ht="19.899999999999999" customHeight="1" x14ac:dyDescent="0.2">
      <c r="A78" s="471"/>
      <c r="B78" s="472"/>
      <c r="C78" s="472"/>
      <c r="D78" s="472"/>
      <c r="E78" s="472"/>
      <c r="F78" s="473"/>
      <c r="G78" s="255"/>
      <c r="H78" s="46"/>
      <c r="I78" s="46"/>
    </row>
    <row r="79" spans="1:9" s="210" customFormat="1" ht="19.899999999999999" customHeight="1" x14ac:dyDescent="0.2">
      <c r="A79" s="459"/>
      <c r="B79" s="460"/>
      <c r="C79" s="460"/>
      <c r="D79" s="460"/>
      <c r="E79" s="460"/>
      <c r="F79" s="461"/>
      <c r="G79" s="255"/>
      <c r="H79" s="46"/>
      <c r="I79" s="46"/>
    </row>
    <row r="80" spans="1:9" s="210" customFormat="1" ht="19.899999999999999" customHeight="1" x14ac:dyDescent="0.2">
      <c r="A80" s="518" t="s">
        <v>2113</v>
      </c>
      <c r="B80" s="519"/>
      <c r="C80" s="519"/>
      <c r="D80" s="519"/>
      <c r="E80" s="519"/>
      <c r="F80" s="520"/>
      <c r="G80" s="255"/>
      <c r="H80" s="46"/>
      <c r="I80" s="46"/>
    </row>
    <row r="81" spans="1:9" s="210" customFormat="1" ht="18.649999999999999" customHeight="1" x14ac:dyDescent="0.2">
      <c r="A81" s="489"/>
      <c r="B81" s="477"/>
      <c r="C81" s="477"/>
      <c r="D81" s="477"/>
      <c r="E81" s="477"/>
      <c r="F81" s="478"/>
      <c r="G81" s="255"/>
      <c r="H81" s="46"/>
      <c r="I81" s="46"/>
    </row>
    <row r="82" spans="1:9" s="210" customFormat="1" ht="18.649999999999999" customHeight="1" x14ac:dyDescent="0.2">
      <c r="A82" s="490" t="s">
        <v>2114</v>
      </c>
      <c r="B82" s="491"/>
      <c r="C82" s="491"/>
      <c r="D82" s="491"/>
      <c r="E82" s="491"/>
      <c r="F82" s="492"/>
      <c r="G82" s="255"/>
      <c r="H82" s="46"/>
      <c r="I82" s="46"/>
    </row>
    <row r="83" spans="1:9" s="210" customFormat="1" ht="19.899999999999999" customHeight="1" x14ac:dyDescent="0.2">
      <c r="A83" s="493" t="s">
        <v>2115</v>
      </c>
      <c r="B83" s="494"/>
      <c r="C83" s="498"/>
      <c r="D83" s="457"/>
      <c r="E83" s="457"/>
      <c r="F83" s="458"/>
      <c r="G83" s="255"/>
      <c r="H83" s="46"/>
      <c r="I83" s="46"/>
    </row>
    <row r="84" spans="1:9" s="210" customFormat="1" ht="19.899999999999999" customHeight="1" x14ac:dyDescent="0.2">
      <c r="A84" s="493" t="s">
        <v>2116</v>
      </c>
      <c r="B84" s="494"/>
      <c r="C84" s="466"/>
      <c r="D84" s="466"/>
      <c r="E84" s="466"/>
      <c r="F84" s="467"/>
      <c r="G84" s="255"/>
      <c r="H84" s="46"/>
      <c r="I84" s="46"/>
    </row>
    <row r="85" spans="1:9" s="210" customFormat="1" ht="19.899999999999999" customHeight="1" x14ac:dyDescent="0.2">
      <c r="A85" s="493"/>
      <c r="B85" s="494"/>
      <c r="C85" s="466"/>
      <c r="D85" s="466"/>
      <c r="E85" s="466"/>
      <c r="F85" s="467"/>
      <c r="G85" s="255"/>
      <c r="H85" s="46"/>
      <c r="I85" s="46"/>
    </row>
    <row r="86" spans="1:9" s="210" customFormat="1" ht="19.899999999999999" customHeight="1" x14ac:dyDescent="0.2">
      <c r="A86" s="495" t="s">
        <v>2117</v>
      </c>
      <c r="B86" s="496"/>
      <c r="C86" s="496"/>
      <c r="D86" s="496"/>
      <c r="E86" s="496"/>
      <c r="F86" s="497"/>
      <c r="G86" s="257" t="str">
        <f>IF($A$87="","NG","OK")</f>
        <v>NG</v>
      </c>
      <c r="H86" s="46" t="s">
        <v>2127</v>
      </c>
      <c r="I86" s="46"/>
    </row>
    <row r="87" spans="1:9" s="210" customFormat="1" ht="19.899999999999999" customHeight="1" x14ac:dyDescent="0.2">
      <c r="A87" s="471"/>
      <c r="B87" s="472"/>
      <c r="C87" s="472"/>
      <c r="D87" s="472"/>
      <c r="E87" s="472"/>
      <c r="F87" s="473"/>
      <c r="G87" s="255"/>
      <c r="H87" s="46"/>
      <c r="I87" s="46"/>
    </row>
    <row r="88" spans="1:9" s="210" customFormat="1" ht="19.899999999999999" customHeight="1" x14ac:dyDescent="0.2">
      <c r="A88" s="471"/>
      <c r="B88" s="472"/>
      <c r="C88" s="472"/>
      <c r="D88" s="472"/>
      <c r="E88" s="472"/>
      <c r="F88" s="473"/>
      <c r="G88" s="252"/>
      <c r="H88" s="46"/>
      <c r="I88" s="46"/>
    </row>
    <row r="89" spans="1:9" s="210" customFormat="1" ht="19.899999999999999" customHeight="1" x14ac:dyDescent="0.2">
      <c r="A89" s="459"/>
      <c r="B89" s="460"/>
      <c r="C89" s="460"/>
      <c r="D89" s="460"/>
      <c r="E89" s="460"/>
      <c r="F89" s="461"/>
      <c r="G89" s="330">
        <f>+COUNTIF($C$45:$C$54,"*講演*")</f>
        <v>0</v>
      </c>
      <c r="H89" s="46"/>
      <c r="I89" s="46"/>
    </row>
    <row r="90" spans="1:9" s="210" customFormat="1" ht="19.899999999999999" customHeight="1" x14ac:dyDescent="0.2">
      <c r="A90" s="499" t="s">
        <v>2837</v>
      </c>
      <c r="B90" s="500"/>
      <c r="C90" s="500"/>
      <c r="D90" s="500"/>
      <c r="E90" s="500"/>
      <c r="F90" s="501"/>
      <c r="G90" s="252" t="str">
        <f>IF(G89&gt;=1,"講演有","講演無")</f>
        <v>講演無</v>
      </c>
      <c r="H90" s="46"/>
      <c r="I90" s="46"/>
    </row>
    <row r="91" spans="1:9" s="210" customFormat="1" ht="19.899999999999999" customHeight="1" x14ac:dyDescent="0.2">
      <c r="A91" s="502"/>
      <c r="B91" s="503"/>
      <c r="C91" s="503"/>
      <c r="D91" s="503"/>
      <c r="E91" s="503"/>
      <c r="F91" s="504"/>
      <c r="G91" s="335" t="str">
        <f>IF(G89=0,"OK",IF($A$91="","NG","OK"))</f>
        <v>OK</v>
      </c>
      <c r="H91" s="210" t="s">
        <v>2028</v>
      </c>
      <c r="I91" s="46"/>
    </row>
    <row r="92" spans="1:9" s="210" customFormat="1" ht="19.899999999999999" customHeight="1" x14ac:dyDescent="0.2">
      <c r="A92" s="505"/>
      <c r="B92" s="506"/>
      <c r="C92" s="506"/>
      <c r="D92" s="506"/>
      <c r="E92" s="506"/>
      <c r="F92" s="507"/>
      <c r="G92" s="335"/>
      <c r="I92" s="46"/>
    </row>
    <row r="93" spans="1:9" s="210" customFormat="1" ht="19.899999999999999" customHeight="1" x14ac:dyDescent="0.2">
      <c r="A93" s="508"/>
      <c r="B93" s="509"/>
      <c r="C93" s="509"/>
      <c r="D93" s="509"/>
      <c r="E93" s="509"/>
      <c r="F93" s="510"/>
      <c r="G93" s="330"/>
      <c r="I93" s="46"/>
    </row>
    <row r="94" spans="1:9" s="210" customFormat="1" ht="19.899999999999999" customHeight="1" x14ac:dyDescent="0.2">
      <c r="A94" s="511" t="s">
        <v>2118</v>
      </c>
      <c r="B94" s="512"/>
      <c r="C94" s="512"/>
      <c r="D94" s="512"/>
      <c r="E94" s="512"/>
      <c r="F94" s="513"/>
      <c r="G94" s="335" t="str">
        <f>IF(G89=0,"OK",IF($A$95="","NG","OK"))</f>
        <v>OK</v>
      </c>
      <c r="H94" s="210" t="s">
        <v>2836</v>
      </c>
      <c r="I94" s="46"/>
    </row>
    <row r="95" spans="1:9" s="210" customFormat="1" ht="19.899999999999999" customHeight="1" x14ac:dyDescent="0.2">
      <c r="A95" s="514"/>
      <c r="B95" s="515"/>
      <c r="C95" s="515"/>
      <c r="D95" s="515"/>
      <c r="E95" s="515"/>
      <c r="F95" s="516"/>
      <c r="G95" s="252"/>
      <c r="H95" s="46"/>
      <c r="I95" s="46"/>
    </row>
    <row r="96" spans="1:9" s="210" customFormat="1" ht="19.899999999999999" customHeight="1" x14ac:dyDescent="0.2">
      <c r="A96" s="514"/>
      <c r="B96" s="515"/>
      <c r="C96" s="515"/>
      <c r="D96" s="515"/>
      <c r="E96" s="515"/>
      <c r="F96" s="516"/>
      <c r="G96" s="257"/>
      <c r="H96" s="46"/>
      <c r="I96" s="46"/>
    </row>
    <row r="97" spans="1:9" s="210" customFormat="1" ht="19.899999999999999" customHeight="1" x14ac:dyDescent="0.2">
      <c r="A97" s="514"/>
      <c r="B97" s="515"/>
      <c r="C97" s="515"/>
      <c r="D97" s="515"/>
      <c r="E97" s="515"/>
      <c r="F97" s="516"/>
      <c r="G97" s="252"/>
      <c r="H97" s="46"/>
      <c r="I97" s="46"/>
    </row>
    <row r="98" spans="1:9" s="210" customFormat="1" ht="19.899999999999999" customHeight="1" x14ac:dyDescent="0.2">
      <c r="A98" s="50"/>
      <c r="B98" s="243"/>
      <c r="C98" s="83"/>
      <c r="D98" s="243"/>
      <c r="E98" s="243"/>
      <c r="F98" s="99"/>
      <c r="G98" s="255"/>
      <c r="H98" s="46"/>
      <c r="I98" s="46"/>
    </row>
    <row r="99" spans="1:9" s="210" customFormat="1" ht="19.899999999999999" customHeight="1" x14ac:dyDescent="0.2">
      <c r="A99" s="50" t="s">
        <v>141</v>
      </c>
      <c r="B99" s="243"/>
      <c r="C99" s="83"/>
      <c r="D99" s="243"/>
      <c r="E99" s="243"/>
      <c r="F99" s="99"/>
      <c r="G99" s="255"/>
      <c r="H99" s="46"/>
      <c r="I99" s="46"/>
    </row>
    <row r="100" spans="1:9" s="210" customFormat="1" ht="19.899999999999999" customHeight="1" x14ac:dyDescent="0.2">
      <c r="A100" s="482" t="s">
        <v>921</v>
      </c>
      <c r="B100" s="517"/>
      <c r="C100" s="483"/>
      <c r="D100" s="487"/>
      <c r="E100" s="488"/>
      <c r="F100" s="99"/>
      <c r="G100" s="335" t="str">
        <f>IF($D$100="","NG","OK")</f>
        <v>NG</v>
      </c>
      <c r="H100" s="336" t="s">
        <v>2060</v>
      </c>
      <c r="I100" s="46"/>
    </row>
    <row r="101" spans="1:9" s="210" customFormat="1" ht="19.899999999999999" customHeight="1" x14ac:dyDescent="0.2">
      <c r="A101" s="50"/>
      <c r="B101" s="243"/>
      <c r="C101" s="83"/>
      <c r="D101" s="243"/>
      <c r="E101" s="243"/>
      <c r="F101" s="99"/>
      <c r="G101" s="255"/>
      <c r="H101" s="46"/>
      <c r="I101" s="46"/>
    </row>
    <row r="102" spans="1:9" s="210" customFormat="1" ht="19.899999999999999" customHeight="1" x14ac:dyDescent="0.2">
      <c r="A102" s="50"/>
      <c r="B102" s="65" t="str">
        <f>IF(COUNTIF($G$1:$G$91,"NG")&gt;0,"未記入のセルが有ります。以下の項目に水色と黄色のセルが残っていないかご確認下さい。","")</f>
        <v>未記入のセルが有ります。以下の項目に水色と黄色のセルが残っていないかご確認下さい。</v>
      </c>
      <c r="C102" s="83"/>
      <c r="D102" s="243"/>
      <c r="E102" s="243"/>
      <c r="F102" s="99"/>
      <c r="G102" s="255"/>
      <c r="H102" s="46"/>
      <c r="I102" s="46"/>
    </row>
    <row r="103" spans="1:9" s="210" customFormat="1" ht="19.899999999999999" customHeight="1" x14ac:dyDescent="0.2">
      <c r="A103" s="50"/>
      <c r="B103" s="65" t="str">
        <f>IF(NOT($C$105=""),$C$105,"")</f>
        <v>２－２．</v>
      </c>
      <c r="C103" s="86" t="str">
        <f>IF(NOT($C$105=""),"については最低一つは選択して下さい。","")</f>
        <v>については最低一つは選択して下さい。</v>
      </c>
      <c r="D103" s="243"/>
      <c r="E103" s="243"/>
      <c r="F103" s="99"/>
      <c r="G103" s="255"/>
      <c r="H103" s="46"/>
      <c r="I103" s="46"/>
    </row>
    <row r="104" spans="1:9" s="210" customFormat="1" ht="19.899999999999999" customHeight="1" x14ac:dyDescent="0.2">
      <c r="A104" s="50"/>
      <c r="B104" s="65" t="str">
        <f>IF($G$2="NG",$H$2,"")</f>
        <v>申込日</v>
      </c>
      <c r="C104" s="65" t="str">
        <f>IF($G$10="NG",$H$10,"")</f>
        <v>１－１．</v>
      </c>
      <c r="D104" s="65" t="str">
        <f>IF($G$18="NG",$H$18,"")</f>
        <v>１－２．</v>
      </c>
      <c r="E104" s="65"/>
      <c r="F104" s="107"/>
      <c r="G104" s="255"/>
      <c r="H104" s="46"/>
      <c r="I104" s="46"/>
    </row>
    <row r="105" spans="1:9" s="210" customFormat="1" ht="19.899999999999999" customHeight="1" x14ac:dyDescent="0.2">
      <c r="A105" s="50"/>
      <c r="B105" s="65" t="str">
        <f>IF($G$23="NG",$H$23,"")</f>
        <v>２－１．</v>
      </c>
      <c r="C105" s="65" t="str">
        <f>IF($G$25="NG",$H$25,"")</f>
        <v>２－２．</v>
      </c>
      <c r="D105" s="65"/>
      <c r="E105" s="65"/>
      <c r="F105" s="107"/>
      <c r="G105" s="255"/>
      <c r="H105" s="46"/>
      <c r="I105" s="46"/>
    </row>
    <row r="106" spans="1:9" s="210" customFormat="1" ht="19.899999999999999" customHeight="1" x14ac:dyDescent="0.2">
      <c r="A106" s="50"/>
      <c r="B106" s="65" t="str">
        <f>IF($G$39="NG",$H$39,"")</f>
        <v>３－１．</v>
      </c>
      <c r="C106" s="65" t="str">
        <f>IF($G$58="NG",$H$58,"")</f>
        <v>３－２．</v>
      </c>
      <c r="D106" s="65" t="str">
        <f>IF($G$55="NG",$H$55,"")</f>
        <v/>
      </c>
      <c r="E106" s="65"/>
      <c r="F106" s="107"/>
      <c r="G106" s="255"/>
      <c r="H106" s="46"/>
      <c r="I106" s="46"/>
    </row>
    <row r="107" spans="1:9" s="210" customFormat="1" ht="19.899999999999999" customHeight="1" x14ac:dyDescent="0.2">
      <c r="A107" s="50"/>
      <c r="B107" s="65" t="str">
        <f>IF($G$66="NG",$H$66,"")</f>
        <v>４－１．</v>
      </c>
      <c r="C107" s="65" t="str">
        <f>IF($G$69="NG",$H$69,"")</f>
        <v>４－２．</v>
      </c>
      <c r="D107" s="65" t="str">
        <f>IF($G$72="NG",$H$72,"")</f>
        <v>４－３．</v>
      </c>
      <c r="E107" s="65" t="str">
        <f>IF($G$75="NG",$H$75,"")</f>
        <v>４－４．</v>
      </c>
      <c r="F107" s="107" t="str">
        <f>IF($G$86="NG",$H$86,"")</f>
        <v>４－５．</v>
      </c>
      <c r="G107" s="255"/>
      <c r="H107" s="46"/>
      <c r="I107" s="46"/>
    </row>
    <row r="108" spans="1:9" s="210" customFormat="1" ht="19.899999999999999" customHeight="1" x14ac:dyDescent="0.2">
      <c r="A108" s="50"/>
      <c r="B108" s="333" t="str">
        <f>IF(G90="講演無","",IF($G$91="NG",$H$91,""))</f>
        <v/>
      </c>
      <c r="C108" s="334" t="str">
        <f>IF(G90="講演無","",IF($G$94="NG",$H$94,""))</f>
        <v/>
      </c>
      <c r="D108" s="333"/>
      <c r="E108" s="65"/>
      <c r="F108" s="107"/>
      <c r="G108" s="255"/>
      <c r="H108" s="46"/>
      <c r="I108" s="46"/>
    </row>
    <row r="109" spans="1:9" s="210" customFormat="1" ht="19.899999999999999" customHeight="1" x14ac:dyDescent="0.2">
      <c r="A109" s="50"/>
      <c r="B109" s="65" t="str">
        <f>IF($G$100="NG",$H$100,"")</f>
        <v>５．</v>
      </c>
      <c r="C109" s="83"/>
      <c r="D109" s="243"/>
      <c r="E109" s="243"/>
      <c r="F109" s="99"/>
      <c r="G109" s="255"/>
      <c r="H109" s="46"/>
      <c r="I109" s="46"/>
    </row>
    <row r="110" spans="1:9" s="210" customFormat="1" ht="19.899999999999999" customHeight="1" thickBot="1" x14ac:dyDescent="0.25">
      <c r="A110" s="67"/>
      <c r="B110" s="81"/>
      <c r="C110" s="87"/>
      <c r="D110" s="81"/>
      <c r="E110" s="81"/>
      <c r="F110" s="108"/>
      <c r="G110" s="255"/>
      <c r="H110" s="46"/>
      <c r="I110" s="46"/>
    </row>
    <row r="111" spans="1:9" s="210" customFormat="1" ht="19.899999999999999" customHeight="1" x14ac:dyDescent="0.2">
      <c r="A111" s="68"/>
      <c r="B111" s="46"/>
      <c r="C111" s="83"/>
      <c r="D111" s="46"/>
      <c r="E111" s="46"/>
      <c r="F111" s="46"/>
      <c r="G111" s="255"/>
      <c r="H111" s="46"/>
      <c r="I111" s="46"/>
    </row>
    <row r="112" spans="1:9" s="210" customFormat="1" ht="19.899999999999999" customHeight="1" x14ac:dyDescent="0.2">
      <c r="A112" s="68"/>
      <c r="B112" s="46"/>
      <c r="C112" s="83"/>
      <c r="D112" s="46"/>
      <c r="E112" s="46"/>
      <c r="F112" s="46"/>
      <c r="G112" s="255"/>
      <c r="H112" s="46"/>
      <c r="I112" s="46"/>
    </row>
    <row r="113" spans="1:6" ht="19.899999999999999" customHeight="1" x14ac:dyDescent="0.2">
      <c r="A113" s="68"/>
      <c r="B113" s="46"/>
      <c r="C113" s="83"/>
      <c r="D113" s="46"/>
      <c r="E113" s="46"/>
      <c r="F113" s="46"/>
    </row>
    <row r="114" spans="1:6" ht="19.899999999999999" customHeight="1" x14ac:dyDescent="0.2">
      <c r="A114" s="68"/>
      <c r="B114" s="46"/>
      <c r="C114" s="83"/>
      <c r="D114" s="46"/>
      <c r="E114" s="46"/>
      <c r="F114" s="46"/>
    </row>
    <row r="115" spans="1:6" ht="19.899999999999999" customHeight="1" x14ac:dyDescent="0.2">
      <c r="A115" s="68"/>
      <c r="B115" s="46"/>
      <c r="C115" s="83"/>
      <c r="D115" s="46"/>
      <c r="E115" s="46"/>
      <c r="F115" s="46"/>
    </row>
    <row r="116" spans="1:6" ht="19.899999999999999" customHeight="1" x14ac:dyDescent="0.2">
      <c r="A116" s="68"/>
      <c r="B116" s="46"/>
      <c r="C116" s="83"/>
      <c r="D116" s="46"/>
      <c r="E116" s="46"/>
      <c r="F116" s="46"/>
    </row>
    <row r="117" spans="1:6" ht="18" customHeight="1" x14ac:dyDescent="0.2"/>
    <row r="118" spans="1:6" ht="18" customHeight="1" x14ac:dyDescent="0.2"/>
    <row r="119" spans="1:6" ht="15" customHeight="1" x14ac:dyDescent="0.2"/>
    <row r="120" spans="1:6" ht="15" customHeight="1" x14ac:dyDescent="0.2"/>
  </sheetData>
  <sheetProtection algorithmName="SHA-512" hashValue="TmLm44Y1s0ii36nfYFpivh5x6UVfBW34Arw8oK3s5684Xt3W2fdxbk67kof3QD2da5+OQ2+DUVQ9TBso5R3ioQ==" saltValue="4r2m5l778q9J3UOqOkKHbA==" spinCount="100000" sheet="1" formatRows="0"/>
  <dataConsolidate/>
  <mergeCells count="53">
    <mergeCell ref="A80:F80"/>
    <mergeCell ref="C55:E55"/>
    <mergeCell ref="B40:F41"/>
    <mergeCell ref="A1:F1"/>
    <mergeCell ref="A4:F4"/>
    <mergeCell ref="A6:F7"/>
    <mergeCell ref="A8:F8"/>
    <mergeCell ref="B15:D15"/>
    <mergeCell ref="B23:F24"/>
    <mergeCell ref="B25:F25"/>
    <mergeCell ref="B26:C26"/>
    <mergeCell ref="B27:C27"/>
    <mergeCell ref="B28:C28"/>
    <mergeCell ref="B29:C29"/>
    <mergeCell ref="E65:F65"/>
    <mergeCell ref="C67:F67"/>
    <mergeCell ref="D100:E100"/>
    <mergeCell ref="A81:F81"/>
    <mergeCell ref="A82:F82"/>
    <mergeCell ref="A83:B83"/>
    <mergeCell ref="A84:B85"/>
    <mergeCell ref="A86:F86"/>
    <mergeCell ref="C84:F85"/>
    <mergeCell ref="C83:F83"/>
    <mergeCell ref="A87:F89"/>
    <mergeCell ref="A90:F90"/>
    <mergeCell ref="A91:F93"/>
    <mergeCell ref="A94:F94"/>
    <mergeCell ref="A95:F97"/>
    <mergeCell ref="A100:C100"/>
    <mergeCell ref="A68:B68"/>
    <mergeCell ref="C68:F68"/>
    <mergeCell ref="A69:F69"/>
    <mergeCell ref="A66:B66"/>
    <mergeCell ref="C66:F66"/>
    <mergeCell ref="A70:F71"/>
    <mergeCell ref="A72:F72"/>
    <mergeCell ref="A73:F74"/>
    <mergeCell ref="A76:F76"/>
    <mergeCell ref="A77:F79"/>
    <mergeCell ref="B30:C30"/>
    <mergeCell ref="B31:C31"/>
    <mergeCell ref="B32:C32"/>
    <mergeCell ref="B33:C33"/>
    <mergeCell ref="B34:C34"/>
    <mergeCell ref="B56:B57"/>
    <mergeCell ref="D56:E56"/>
    <mergeCell ref="C57:E57"/>
    <mergeCell ref="B39:F39"/>
    <mergeCell ref="B35:C35"/>
    <mergeCell ref="B36:C36"/>
    <mergeCell ref="B37:C37"/>
    <mergeCell ref="B38:C38"/>
  </mergeCells>
  <phoneticPr fontId="7"/>
  <conditionalFormatting sqref="D60">
    <cfRule type="expression" dxfId="98" priority="177">
      <formula>$D$59=""</formula>
    </cfRule>
    <cfRule type="expression" dxfId="97" priority="179">
      <formula>$D$60=""</formula>
    </cfRule>
  </conditionalFormatting>
  <conditionalFormatting sqref="E60">
    <cfRule type="expression" dxfId="96" priority="157">
      <formula>$E$59=""</formula>
    </cfRule>
    <cfRule type="expression" dxfId="95" priority="178">
      <formula>$E$60=""</formula>
    </cfRule>
  </conditionalFormatting>
  <conditionalFormatting sqref="F14">
    <cfRule type="expression" dxfId="94" priority="175">
      <formula>$E$14=""</formula>
    </cfRule>
  </conditionalFormatting>
  <conditionalFormatting sqref="B16:D16">
    <cfRule type="expression" dxfId="93" priority="174">
      <formula>$B$16=""</formula>
    </cfRule>
  </conditionalFormatting>
  <conditionalFormatting sqref="B17">
    <cfRule type="expression" dxfId="92" priority="173">
      <formula>$B$17=""</formula>
    </cfRule>
  </conditionalFormatting>
  <conditionalFormatting sqref="F17">
    <cfRule type="expression" dxfId="91" priority="172">
      <formula>$F$17=""</formula>
    </cfRule>
  </conditionalFormatting>
  <conditionalFormatting sqref="B23">
    <cfRule type="expression" dxfId="90" priority="171">
      <formula>$B$23=""</formula>
    </cfRule>
  </conditionalFormatting>
  <conditionalFormatting sqref="C67:F67">
    <cfRule type="expression" dxfId="89" priority="170">
      <formula>$C$67=""</formula>
    </cfRule>
  </conditionalFormatting>
  <conditionalFormatting sqref="E65">
    <cfRule type="expression" dxfId="88" priority="169">
      <formula>$E$65=""</formula>
    </cfRule>
  </conditionalFormatting>
  <conditionalFormatting sqref="A70">
    <cfRule type="expression" dxfId="87" priority="168">
      <formula>$A$70=""</formula>
    </cfRule>
  </conditionalFormatting>
  <conditionalFormatting sqref="A77">
    <cfRule type="expression" dxfId="86" priority="167">
      <formula>$A$77=""</formula>
    </cfRule>
  </conditionalFormatting>
  <conditionalFormatting sqref="A81">
    <cfRule type="expression" dxfId="85" priority="166">
      <formula>$A$81=""</formula>
    </cfRule>
  </conditionalFormatting>
  <conditionalFormatting sqref="A87">
    <cfRule type="expression" dxfId="84" priority="165">
      <formula>$A87=""</formula>
    </cfRule>
  </conditionalFormatting>
  <conditionalFormatting sqref="D100:E100">
    <cfRule type="expression" dxfId="83" priority="164">
      <formula>$D$100=""</formula>
    </cfRule>
  </conditionalFormatting>
  <conditionalFormatting sqref="B19">
    <cfRule type="expression" dxfId="82" priority="181">
      <formula>$B$19=""</formula>
    </cfRule>
  </conditionalFormatting>
  <conditionalFormatting sqref="D19:F19">
    <cfRule type="expression" dxfId="81" priority="163">
      <formula>$D$19=""</formula>
    </cfRule>
  </conditionalFormatting>
  <conditionalFormatting sqref="B20">
    <cfRule type="expression" dxfId="80" priority="162">
      <formula>$B$20=""</formula>
    </cfRule>
  </conditionalFormatting>
  <conditionalFormatting sqref="D20">
    <cfRule type="expression" dxfId="79" priority="161">
      <formula>$D$20=""</formula>
    </cfRule>
  </conditionalFormatting>
  <conditionalFormatting sqref="F20">
    <cfRule type="expression" dxfId="78" priority="160">
      <formula>$F$20=""</formula>
    </cfRule>
  </conditionalFormatting>
  <conditionalFormatting sqref="C59">
    <cfRule type="expression" dxfId="77" priority="176">
      <formula>$C$59=""</formula>
    </cfRule>
  </conditionalFormatting>
  <conditionalFormatting sqref="C60">
    <cfRule type="expression" dxfId="76" priority="158">
      <formula>$C$60=""</formula>
    </cfRule>
  </conditionalFormatting>
  <conditionalFormatting sqref="F15">
    <cfRule type="expression" dxfId="75" priority="155">
      <formula>$F$15=""</formula>
    </cfRule>
  </conditionalFormatting>
  <conditionalFormatting sqref="F16">
    <cfRule type="expression" dxfId="74" priority="154">
      <formula>$F$16=""</formula>
    </cfRule>
  </conditionalFormatting>
  <conditionalFormatting sqref="D17">
    <cfRule type="expression" dxfId="73" priority="153">
      <formula>$D$17=""</formula>
    </cfRule>
  </conditionalFormatting>
  <conditionalFormatting sqref="A19:F20">
    <cfRule type="expression" dxfId="72" priority="159">
      <formula>$G$11=""</formula>
    </cfRule>
  </conditionalFormatting>
  <conditionalFormatting sqref="F2">
    <cfRule type="expression" dxfId="71" priority="152">
      <formula>$F$2=""</formula>
    </cfRule>
  </conditionalFormatting>
  <conditionalFormatting sqref="C43">
    <cfRule type="expression" dxfId="70" priority="151">
      <formula>$C$43=""</formula>
    </cfRule>
  </conditionalFormatting>
  <conditionalFormatting sqref="B15">
    <cfRule type="expression" dxfId="69" priority="138">
      <formula>$B$15=""</formula>
    </cfRule>
  </conditionalFormatting>
  <conditionalFormatting sqref="C55">
    <cfRule type="expression" dxfId="68" priority="7">
      <formula>$C$55=""</formula>
    </cfRule>
  </conditionalFormatting>
  <conditionalFormatting sqref="A73">
    <cfRule type="expression" dxfId="67" priority="126">
      <formula>$A$73=""</formula>
    </cfRule>
  </conditionalFormatting>
  <conditionalFormatting sqref="C68">
    <cfRule type="expression" dxfId="66" priority="125">
      <formula>$C$68=""</formula>
    </cfRule>
  </conditionalFormatting>
  <conditionalFormatting sqref="B47:F54">
    <cfRule type="expression" dxfId="65" priority="23">
      <formula>$H$42=2</formula>
    </cfRule>
  </conditionalFormatting>
  <conditionalFormatting sqref="B58:E60">
    <cfRule type="expression" dxfId="64" priority="104">
      <formula>$G$59="事務局一任"</formula>
    </cfRule>
  </conditionalFormatting>
  <conditionalFormatting sqref="A68:F68">
    <cfRule type="expression" dxfId="63" priority="101">
      <formula>$C$67="事業に係る助言・支援"</formula>
    </cfRule>
    <cfRule type="expression" dxfId="62" priority="102">
      <formula>$C$67="セミナー講師・パネリスト・イベント等のコーディネーター"</formula>
    </cfRule>
  </conditionalFormatting>
  <conditionalFormatting sqref="B11">
    <cfRule type="expression" dxfId="61" priority="100">
      <formula>$B$11=""</formula>
    </cfRule>
  </conditionalFormatting>
  <conditionalFormatting sqref="C12">
    <cfRule type="expression" dxfId="60" priority="99">
      <formula>$C$12=""</formula>
    </cfRule>
  </conditionalFormatting>
  <conditionalFormatting sqref="B14">
    <cfRule type="expression" dxfId="59" priority="98">
      <formula>$B$14=""</formula>
    </cfRule>
  </conditionalFormatting>
  <conditionalFormatting sqref="C14">
    <cfRule type="expression" dxfId="58" priority="97">
      <formula>$C$14=""</formula>
    </cfRule>
  </conditionalFormatting>
  <conditionalFormatting sqref="D14">
    <cfRule type="expression" dxfId="57" priority="96">
      <formula>$D$14=""</formula>
    </cfRule>
  </conditionalFormatting>
  <conditionalFormatting sqref="E14">
    <cfRule type="expression" dxfId="56" priority="95">
      <formula>$E$14=""</formula>
    </cfRule>
  </conditionalFormatting>
  <conditionalFormatting sqref="B49:F54">
    <cfRule type="expression" dxfId="55" priority="21">
      <formula>$H$42=4</formula>
    </cfRule>
  </conditionalFormatting>
  <conditionalFormatting sqref="B54:F54">
    <cfRule type="expression" dxfId="54" priority="16">
      <formula>$H$42=9</formula>
    </cfRule>
  </conditionalFormatting>
  <conditionalFormatting sqref="B51:F54">
    <cfRule type="expression" dxfId="53" priority="19">
      <formula>$H$42=6</formula>
    </cfRule>
  </conditionalFormatting>
  <conditionalFormatting sqref="B50:F54">
    <cfRule type="expression" dxfId="52" priority="20">
      <formula>$H$42=5</formula>
    </cfRule>
  </conditionalFormatting>
  <conditionalFormatting sqref="B48:F54">
    <cfRule type="expression" dxfId="51" priority="22">
      <formula>$H$42=3</formula>
    </cfRule>
  </conditionalFormatting>
  <conditionalFormatting sqref="B46:F54">
    <cfRule type="expression" dxfId="50" priority="25">
      <formula>$H$42=1</formula>
    </cfRule>
  </conditionalFormatting>
  <conditionalFormatting sqref="D45">
    <cfRule type="expression" dxfId="49" priority="92">
      <formula>$D$45=""</formula>
    </cfRule>
  </conditionalFormatting>
  <conditionalFormatting sqref="E45">
    <cfRule type="expression" dxfId="48" priority="91">
      <formula>$E45=""</formula>
    </cfRule>
  </conditionalFormatting>
  <conditionalFormatting sqref="B53:F54">
    <cfRule type="expression" dxfId="47" priority="17">
      <formula>$H$42=8</formula>
    </cfRule>
  </conditionalFormatting>
  <conditionalFormatting sqref="B52:F54">
    <cfRule type="expression" dxfId="46" priority="18">
      <formula>$H$42=7</formula>
    </cfRule>
  </conditionalFormatting>
  <conditionalFormatting sqref="D46">
    <cfRule type="expression" dxfId="45" priority="93">
      <formula>$D46=""</formula>
    </cfRule>
  </conditionalFormatting>
  <conditionalFormatting sqref="D47">
    <cfRule type="expression" dxfId="44" priority="80">
      <formula>$D47=""</formula>
    </cfRule>
  </conditionalFormatting>
  <conditionalFormatting sqref="D48">
    <cfRule type="expression" dxfId="43" priority="79">
      <formula>$D48=""</formula>
    </cfRule>
  </conditionalFormatting>
  <conditionalFormatting sqref="D49">
    <cfRule type="expression" dxfId="42" priority="78">
      <formula>$D49=""</formula>
    </cfRule>
  </conditionalFormatting>
  <conditionalFormatting sqref="D50">
    <cfRule type="expression" dxfId="41" priority="76">
      <formula>$D50=""</formula>
    </cfRule>
  </conditionalFormatting>
  <conditionalFormatting sqref="D51">
    <cfRule type="expression" dxfId="40" priority="75">
      <formula>$D51=""</formula>
    </cfRule>
  </conditionalFormatting>
  <conditionalFormatting sqref="D52">
    <cfRule type="expression" dxfId="39" priority="74">
      <formula>$D52=""</formula>
    </cfRule>
  </conditionalFormatting>
  <conditionalFormatting sqref="D53">
    <cfRule type="expression" dxfId="38" priority="73">
      <formula>$D53=""</formula>
    </cfRule>
  </conditionalFormatting>
  <conditionalFormatting sqref="D54">
    <cfRule type="expression" dxfId="37" priority="72">
      <formula>$D54=""</formula>
    </cfRule>
  </conditionalFormatting>
  <conditionalFormatting sqref="E46">
    <cfRule type="expression" dxfId="36" priority="71">
      <formula>$E46=""</formula>
    </cfRule>
  </conditionalFormatting>
  <conditionalFormatting sqref="E47">
    <cfRule type="expression" dxfId="35" priority="70">
      <formula>$E47=""</formula>
    </cfRule>
  </conditionalFormatting>
  <conditionalFormatting sqref="E48">
    <cfRule type="expression" dxfId="34" priority="69">
      <formula>$E48=""</formula>
    </cfRule>
  </conditionalFormatting>
  <conditionalFormatting sqref="E49">
    <cfRule type="expression" dxfId="33" priority="68">
      <formula>$E49=""</formula>
    </cfRule>
  </conditionalFormatting>
  <conditionalFormatting sqref="E50">
    <cfRule type="expression" dxfId="32" priority="67">
      <formula>$E50=""</formula>
    </cfRule>
  </conditionalFormatting>
  <conditionalFormatting sqref="E51">
    <cfRule type="expression" dxfId="31" priority="66">
      <formula>$E51=""</formula>
    </cfRule>
  </conditionalFormatting>
  <conditionalFormatting sqref="E52">
    <cfRule type="expression" dxfId="30" priority="65">
      <formula>$E52=""</formula>
    </cfRule>
  </conditionalFormatting>
  <conditionalFormatting sqref="E53">
    <cfRule type="expression" dxfId="29" priority="64">
      <formula>$E53=""</formula>
    </cfRule>
  </conditionalFormatting>
  <conditionalFormatting sqref="E54">
    <cfRule type="expression" dxfId="28" priority="63">
      <formula>$E54=""</formula>
    </cfRule>
  </conditionalFormatting>
  <conditionalFormatting sqref="C65">
    <cfRule type="expression" dxfId="27" priority="54">
      <formula>$C$65=""</formula>
    </cfRule>
  </conditionalFormatting>
  <conditionalFormatting sqref="C83">
    <cfRule type="expression" dxfId="26" priority="53">
      <formula>$C$83=""</formula>
    </cfRule>
  </conditionalFormatting>
  <conditionalFormatting sqref="C84">
    <cfRule type="expression" dxfId="25" priority="52">
      <formula>$C$84=""</formula>
    </cfRule>
  </conditionalFormatting>
  <conditionalFormatting sqref="C66">
    <cfRule type="expression" dxfId="24" priority="49">
      <formula>$C$66=""</formula>
    </cfRule>
  </conditionalFormatting>
  <conditionalFormatting sqref="C45:C54">
    <cfRule type="expression" dxfId="23" priority="150">
      <formula>$C45=""</formula>
    </cfRule>
  </conditionalFormatting>
  <conditionalFormatting sqref="D26:D38 F26:F38">
    <cfRule type="expression" dxfId="22" priority="28">
      <formula>$G$26=0</formula>
    </cfRule>
  </conditionalFormatting>
  <conditionalFormatting sqref="B45">
    <cfRule type="expression" dxfId="21" priority="27">
      <formula>$B$45=""</formula>
    </cfRule>
  </conditionalFormatting>
  <conditionalFormatting sqref="B51">
    <cfRule type="expression" dxfId="20" priority="59">
      <formula>$B$51=""</formula>
    </cfRule>
  </conditionalFormatting>
  <conditionalFormatting sqref="B46">
    <cfRule type="expression" dxfId="19" priority="29">
      <formula>$B$46=""</formula>
    </cfRule>
  </conditionalFormatting>
  <conditionalFormatting sqref="B47">
    <cfRule type="expression" dxfId="18" priority="55">
      <formula>$B$47=""</formula>
    </cfRule>
  </conditionalFormatting>
  <conditionalFormatting sqref="B48">
    <cfRule type="expression" dxfId="17" priority="56">
      <formula>$B$48=""</formula>
    </cfRule>
  </conditionalFormatting>
  <conditionalFormatting sqref="B49">
    <cfRule type="expression" dxfId="16" priority="57">
      <formula>$B$49=""</formula>
    </cfRule>
  </conditionalFormatting>
  <conditionalFormatting sqref="B50">
    <cfRule type="expression" dxfId="15" priority="58">
      <formula>$B$50=""</formula>
    </cfRule>
  </conditionalFormatting>
  <conditionalFormatting sqref="B52">
    <cfRule type="expression" dxfId="14" priority="61">
      <formula>$B$52=""</formula>
    </cfRule>
  </conditionalFormatting>
  <conditionalFormatting sqref="B53">
    <cfRule type="expression" dxfId="13" priority="60">
      <formula>$B$53=""</formula>
    </cfRule>
  </conditionalFormatting>
  <conditionalFormatting sqref="B54">
    <cfRule type="expression" dxfId="12" priority="62">
      <formula>$B$54=""</formula>
    </cfRule>
  </conditionalFormatting>
  <conditionalFormatting sqref="D56">
    <cfRule type="expression" dxfId="11" priority="14">
      <formula>$D$60=""</formula>
    </cfRule>
    <cfRule type="expression" dxfId="10" priority="15">
      <formula>$D$56=""</formula>
    </cfRule>
  </conditionalFormatting>
  <conditionalFormatting sqref="D56 C57">
    <cfRule type="expression" dxfId="9" priority="12">
      <formula>$C$56="×希望しない"</formula>
    </cfRule>
  </conditionalFormatting>
  <conditionalFormatting sqref="C57">
    <cfRule type="expression" dxfId="8" priority="13">
      <formula>$C$57=""</formula>
    </cfRule>
  </conditionalFormatting>
  <conditionalFormatting sqref="B56:E57">
    <cfRule type="expression" dxfId="7" priority="10">
      <formula>$G$90="講演有"</formula>
    </cfRule>
  </conditionalFormatting>
  <conditionalFormatting sqref="B40">
    <cfRule type="expression" dxfId="6" priority="8">
      <formula>$C$39=""</formula>
    </cfRule>
    <cfRule type="expression" dxfId="5" priority="9">
      <formula>$B$40=""</formula>
    </cfRule>
  </conditionalFormatting>
  <conditionalFormatting sqref="C56">
    <cfRule type="expression" dxfId="4" priority="127">
      <formula>$C$56=""</formula>
    </cfRule>
  </conditionalFormatting>
  <conditionalFormatting sqref="A91">
    <cfRule type="expression" dxfId="3" priority="6">
      <formula>$A$91=""</formula>
    </cfRule>
  </conditionalFormatting>
  <conditionalFormatting sqref="A95">
    <cfRule type="expression" dxfId="2" priority="5">
      <formula>$A$95=""</formula>
    </cfRule>
  </conditionalFormatting>
  <conditionalFormatting sqref="A90:F97">
    <cfRule type="expression" dxfId="1" priority="4">
      <formula>$G$89=0</formula>
    </cfRule>
  </conditionalFormatting>
  <dataValidations xWindow="771" yWindow="592" count="15">
    <dataValidation type="date" imeMode="disabled" operator="greaterThanOrEqual" allowBlank="1" showInputMessage="1" showErrorMessage="1" prompt="半角で「7/10」のようにご記入下さい。" sqref="F2" xr:uid="{00000000-0002-0000-0400-000000000000}">
      <formula1>43960</formula1>
    </dataValidation>
    <dataValidation imeMode="disabled" allowBlank="1" showInputMessage="1" showErrorMessage="1" sqref="F20 F17 D20" xr:uid="{00000000-0002-0000-0400-000001000000}"/>
    <dataValidation imeMode="disabled" allowBlank="1" showInputMessage="1" showErrorMessage="1" prompt="半角数字でハイフンを含めてご記入下さい。" sqref="C12 F16" xr:uid="{00000000-0002-0000-0400-000002000000}"/>
    <dataValidation type="list" showInputMessage="1" showErrorMessage="1" sqref="D100:E100" xr:uid="{00000000-0002-0000-0400-000003000000}">
      <formula1>INDIRECT($B$11)</formula1>
    </dataValidation>
    <dataValidation operator="greaterThanOrEqual" allowBlank="1" showInputMessage="1" showErrorMessage="1" sqref="A77 B60 A95 A70 C61:C64 B56 C75 C58 A87 A91 C98:C99 C101:C103 C108:C116" xr:uid="{00000000-0002-0000-0400-000004000000}"/>
    <dataValidation type="list" showInputMessage="1" showErrorMessage="1" sqref="B11" xr:uid="{00000000-0002-0000-0400-000005000000}">
      <formula1>区分</formula1>
    </dataValidation>
    <dataValidation type="list" showInputMessage="1" showErrorMessage="1" sqref="D14" xr:uid="{00000000-0002-0000-0400-000006000000}">
      <formula1>INDIRECT($C$14)</formula1>
    </dataValidation>
    <dataValidation type="list" showInputMessage="1" showErrorMessage="1" sqref="C14" xr:uid="{00000000-0002-0000-0400-000007000000}">
      <formula1>INDIRECT($B$14)</formula1>
    </dataValidation>
    <dataValidation type="list" showInputMessage="1" showErrorMessage="1" sqref="B14" xr:uid="{00000000-0002-0000-0400-000008000000}">
      <formula1>総通局</formula1>
    </dataValidation>
    <dataValidation type="time" imeMode="disabled" operator="greaterThanOrEqual" allowBlank="1" showInputMessage="1" showErrorMessage="1" prompt="半角で「15:00」のようにご記入下さい。" sqref="D45:D54" xr:uid="{00000000-0002-0000-0400-000009000000}">
      <formula1>0</formula1>
    </dataValidation>
    <dataValidation type="time" imeMode="disabled" operator="greaterThanOrEqual" allowBlank="1" showInputMessage="1" showErrorMessage="1" prompt="半角で「15:00」のようにご記入下さい。" sqref="E45:E54" xr:uid="{00000000-0002-0000-0400-00000A000000}">
      <formula1>$C$30</formula1>
    </dataValidation>
    <dataValidation allowBlank="1" showInputMessage="1" showErrorMessage="1" prompt="ネットワークインフラ（Ｗｉ-Ｆｉ／ＬＰＷＡ／光ネットワーク）_x000a_" sqref="B34:C34" xr:uid="{00000000-0002-0000-0400-00000D000000}"/>
    <dataValidation allowBlank="1" showInputMessage="1" showErrorMessage="1" prompt="自治体システム／セキュリティ／地域情報プラットフォーム" sqref="B32:C32" xr:uid="{00000000-0002-0000-0400-00000E000000}"/>
    <dataValidation type="date" imeMode="disabled" allowBlank="1" showInputMessage="1" showErrorMessage="1" error="2022年3月4日までになります。" prompt="半角で「7/10」のようにご記入下さい。来年の場合は西暦も含めて下さい。以下同様。" sqref="B45:B54" xr:uid="{20CC339F-5149-4811-B205-7F39B70414F0}">
      <formula1>44306</formula1>
      <formula2>44624</formula2>
    </dataValidation>
    <dataValidation type="list" showInputMessage="1" showErrorMessage="1" sqref="C56" xr:uid="{AFB56585-0F94-4E5F-8CBF-49D3795841F4}">
      <formula1>"○希望する,×希望しない"</formula1>
    </dataValidation>
  </dataValidations>
  <hyperlinks>
    <hyperlink ref="B3" r:id="rId1" xr:uid="{00000000-0004-0000-0400-000000000000}"/>
  </hyperlinks>
  <pageMargins left="0.70866141732283472" right="0.70866141732283472" top="0.59055118110236227" bottom="0.59055118110236227" header="0.31496062992125984" footer="0.31496062992125984"/>
  <pageSetup paperSize="9" scale="63" fitToHeight="3" orientation="portrait" cellComments="asDisplayed" r:id="rId2"/>
  <rowBreaks count="1" manualBreakCount="1">
    <brk id="62" max="16383" man="1"/>
  </rowBreaks>
  <colBreaks count="1" manualBreakCount="1">
    <brk id="6" max="107" man="1"/>
  </colBreaks>
  <drawing r:id="rId3"/>
  <extLst>
    <ext xmlns:x14="http://schemas.microsoft.com/office/spreadsheetml/2009/9/main" uri="{78C0D931-6437-407d-A8EE-F0AAD7539E65}">
      <x14:conditionalFormattings>
        <x14:conditionalFormatting xmlns:xm="http://schemas.microsoft.com/office/excel/2006/main">
          <x14:cfRule type="expression" priority="180" id="{AF5DFCCD-4536-4F91-B6DD-206646954213}">
            <xm:f>$B$11=リスト!$A$6</xm:f>
            <x14:dxf>
              <fill>
                <patternFill>
                  <fgColor rgb="FFCCFFFF"/>
                </patternFill>
              </fill>
            </x14:dxf>
          </x14:cfRule>
          <xm:sqref>D13</xm:sqref>
        </x14:conditionalFormatting>
      </x14:conditionalFormattings>
    </ext>
    <ext xmlns:x14="http://schemas.microsoft.com/office/spreadsheetml/2009/9/main" uri="{CCE6A557-97BC-4b89-ADB6-D9C93CAAB3DF}">
      <x14:dataValidations xmlns:xm="http://schemas.microsoft.com/office/excel/2006/main" xWindow="771" yWindow="592" count="9">
        <x14:dataValidation type="list" showInputMessage="1" showErrorMessage="1" prompt="合計10時間まで、１日あたり７時間が上限となります。_x000a_派遣決定後に変更を希望する場合は、事前に事務局に連絡してください。ただし、直前のご連絡となった場合は変更が認められない場合もあります。" xr:uid="{00000000-0002-0000-0400-00000C000000}">
          <x14:formula1>
            <xm:f>IF(NOT($G$14=""),INDIRECT($G$14),リスト!$A$147:$A$156)</xm:f>
          </x14:formula1>
          <xm:sqref>C43</xm:sqref>
        </x14:dataValidation>
        <x14:dataValidation type="list" showInputMessage="1" showErrorMessage="1" xr:uid="{00000000-0002-0000-0400-000012000000}">
          <x14:formula1>
            <xm:f>リスト!$A$17:$A$18</xm:f>
          </x14:formula1>
          <xm:sqref>C65</xm:sqref>
        </x14:dataValidation>
        <x14:dataValidation type="list" showInputMessage="1" showErrorMessage="1" xr:uid="{00000000-0002-0000-0400-000013000000}">
          <x14:formula1>
            <xm:f>リスト!$A$23:$A$29</xm:f>
          </x14:formula1>
          <xm:sqref>C60:E60</xm:sqref>
        </x14:dataValidation>
        <x14:dataValidation type="list" imeMode="disabled" operator="greaterThanOrEqual" showInputMessage="1" showErrorMessage="1" xr:uid="{00000000-0002-0000-0400-000016000000}">
          <x14:formula1>
            <xm:f>リスト!$A$141:$A$142</xm:f>
          </x14:formula1>
          <xm:sqref>C45:C54</xm:sqref>
        </x14:dataValidation>
        <x14:dataValidation type="list" showInputMessage="1" showErrorMessage="1" xr:uid="{00000000-0002-0000-0400-000015000000}">
          <x14:formula1>
            <xm:f>アドバイザー!$E$9:$E$220</xm:f>
          </x14:formula1>
          <xm:sqref>C59:E59</xm:sqref>
        </x14:dataValidation>
        <x14:dataValidation type="list" operator="greaterThanOrEqual" showInputMessage="1" showErrorMessage="1" xr:uid="{4D395626-48F0-46B7-A7B9-DADE9B4A968F}">
          <x14:formula1>
            <xm:f>リスト!$A$10:$A$12</xm:f>
          </x14:formula1>
          <xm:sqref>C55:E55</xm:sqref>
        </x14:dataValidation>
        <x14:dataValidation type="list" showInputMessage="1" showErrorMessage="1" xr:uid="{A70C6554-6CDA-40A5-9431-AC1AB8B9FA15}">
          <x14:formula1>
            <xm:f>リスト!$A$19:$A$21</xm:f>
          </x14:formula1>
          <xm:sqref>C67:F67</xm:sqref>
        </x14:dataValidation>
        <x14:dataValidation type="list" operator="greaterThanOrEqual" showInputMessage="1" showErrorMessage="1" xr:uid="{85BE439C-41D5-424E-814A-75917C27F436}">
          <x14:formula1>
            <xm:f>リスト!$A$136:$A$138</xm:f>
          </x14:formula1>
          <xm:sqref>A81:F81</xm:sqref>
        </x14:dataValidation>
        <x14:dataValidation type="list" showInputMessage="1" showErrorMessage="1" xr:uid="{D0275F0C-9C71-4C95-8F21-4676E36916B9}">
          <x14:formula1>
            <xm:f>リスト!$A$8:$A$9</xm:f>
          </x14:formula1>
          <xm:sqref>D26:D38 F26:F38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W253"/>
  <sheetViews>
    <sheetView showGridLines="0" view="pageBreakPreview" zoomScale="60" zoomScaleNormal="55" workbookViewId="0">
      <pane xSplit="4" ySplit="8" topLeftCell="G9" activePane="bottomRight" state="frozen"/>
      <selection activeCell="F2" sqref="A1:J120"/>
      <selection pane="topRight" activeCell="F2" sqref="A1:J120"/>
      <selection pane="bottomLeft" activeCell="F2" sqref="A1:J120"/>
      <selection pane="bottomRight" activeCell="AF7" sqref="AF7"/>
    </sheetView>
  </sheetViews>
  <sheetFormatPr defaultColWidth="8.90625" defaultRowHeight="21" x14ac:dyDescent="0.3"/>
  <cols>
    <col min="1" max="1" width="5.26953125" style="283" bestFit="1" customWidth="1"/>
    <col min="2" max="3" width="9" style="327" hidden="1" customWidth="1"/>
    <col min="4" max="4" width="19.08984375" style="283" customWidth="1"/>
    <col min="5" max="5" width="24.26953125" style="328" customWidth="1"/>
    <col min="6" max="6" width="44.08984375" style="290" customWidth="1"/>
    <col min="7" max="32" width="7.453125" style="326" customWidth="1"/>
    <col min="33" max="33" width="52.6328125" style="326" customWidth="1"/>
    <col min="34" max="34" width="10.26953125" style="1" customWidth="1"/>
    <col min="35" max="36" width="10.08984375" style="1" customWidth="1"/>
    <col min="37" max="16384" width="8.90625" style="1"/>
  </cols>
  <sheetData>
    <row r="2" spans="1:49" ht="30" customHeight="1" x14ac:dyDescent="0.2">
      <c r="B2" s="558" t="s">
        <v>2306</v>
      </c>
      <c r="C2" s="558"/>
      <c r="D2" s="558"/>
      <c r="E2" s="558"/>
      <c r="F2" s="558"/>
      <c r="G2" s="559" t="s">
        <v>187</v>
      </c>
      <c r="H2" s="560"/>
      <c r="I2" s="284" t="s">
        <v>1899</v>
      </c>
      <c r="J2" s="565" t="s">
        <v>1924</v>
      </c>
      <c r="K2" s="566"/>
      <c r="L2" s="566"/>
      <c r="M2" s="566"/>
      <c r="N2" s="566"/>
      <c r="O2" s="566"/>
      <c r="P2" s="566"/>
      <c r="Q2" s="566"/>
      <c r="R2" s="566"/>
      <c r="S2" s="566"/>
      <c r="T2" s="566"/>
      <c r="U2" s="566"/>
      <c r="V2" s="566"/>
      <c r="W2" s="566"/>
      <c r="X2" s="566"/>
      <c r="Y2" s="566"/>
      <c r="Z2" s="566"/>
      <c r="AA2" s="566"/>
      <c r="AB2" s="566"/>
      <c r="AC2" s="566"/>
      <c r="AD2" s="567"/>
      <c r="AE2" s="285"/>
      <c r="AF2" s="286"/>
      <c r="AG2" s="286"/>
    </row>
    <row r="3" spans="1:49" ht="30" customHeight="1" x14ac:dyDescent="0.2">
      <c r="B3" s="558"/>
      <c r="C3" s="558"/>
      <c r="D3" s="558"/>
      <c r="E3" s="558"/>
      <c r="F3" s="558"/>
      <c r="G3" s="561"/>
      <c r="H3" s="562"/>
      <c r="I3" s="284" t="s">
        <v>1900</v>
      </c>
      <c r="J3" s="565" t="s">
        <v>1925</v>
      </c>
      <c r="K3" s="566"/>
      <c r="L3" s="566"/>
      <c r="M3" s="566"/>
      <c r="N3" s="566"/>
      <c r="O3" s="566"/>
      <c r="P3" s="566"/>
      <c r="Q3" s="566"/>
      <c r="R3" s="566"/>
      <c r="S3" s="566"/>
      <c r="T3" s="566"/>
      <c r="U3" s="566"/>
      <c r="V3" s="566"/>
      <c r="W3" s="566"/>
      <c r="X3" s="566"/>
      <c r="Y3" s="566"/>
      <c r="Z3" s="566"/>
      <c r="AA3" s="566"/>
      <c r="AB3" s="566"/>
      <c r="AC3" s="566"/>
      <c r="AD3" s="567"/>
      <c r="AE3" s="285"/>
      <c r="AG3" s="286"/>
    </row>
    <row r="4" spans="1:49" ht="30" customHeight="1" x14ac:dyDescent="0.2">
      <c r="A4" s="287"/>
      <c r="B4" s="558"/>
      <c r="C4" s="558"/>
      <c r="D4" s="558"/>
      <c r="E4" s="558"/>
      <c r="F4" s="558"/>
      <c r="G4" s="563"/>
      <c r="H4" s="564"/>
      <c r="I4" s="284" t="s">
        <v>1901</v>
      </c>
      <c r="J4" s="565" t="s">
        <v>1508</v>
      </c>
      <c r="K4" s="566"/>
      <c r="L4" s="566"/>
      <c r="M4" s="566"/>
      <c r="N4" s="566"/>
      <c r="O4" s="566"/>
      <c r="P4" s="566"/>
      <c r="Q4" s="566"/>
      <c r="R4" s="566"/>
      <c r="S4" s="566"/>
      <c r="T4" s="566"/>
      <c r="U4" s="566"/>
      <c r="V4" s="566"/>
      <c r="W4" s="566"/>
      <c r="X4" s="566"/>
      <c r="Y4" s="566"/>
      <c r="Z4" s="566"/>
      <c r="AA4" s="566"/>
      <c r="AB4" s="566"/>
      <c r="AC4" s="566"/>
      <c r="AD4" s="567"/>
      <c r="AE4" s="285"/>
      <c r="AG4" s="23" t="s">
        <v>2992</v>
      </c>
    </row>
    <row r="5" spans="1:49" s="292" customFormat="1" ht="16.5" customHeight="1" thickBot="1" x14ac:dyDescent="0.35">
      <c r="A5" s="288"/>
      <c r="B5" s="556" t="s">
        <v>2193</v>
      </c>
      <c r="C5" s="556"/>
      <c r="D5" s="556"/>
      <c r="E5" s="289"/>
      <c r="F5" s="290"/>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row>
    <row r="6" spans="1:49" s="113" customFormat="1" ht="16.5" customHeight="1" thickBot="1" x14ac:dyDescent="0.25">
      <c r="A6" s="293"/>
      <c r="B6" s="557"/>
      <c r="C6" s="557"/>
      <c r="D6" s="557"/>
      <c r="E6" s="294"/>
      <c r="F6" s="295"/>
      <c r="G6" s="296" t="s">
        <v>1982</v>
      </c>
      <c r="H6" s="297"/>
      <c r="I6" s="297"/>
      <c r="J6" s="297"/>
      <c r="K6" s="297"/>
      <c r="L6" s="297"/>
      <c r="M6" s="297"/>
      <c r="N6" s="297"/>
      <c r="O6" s="298"/>
      <c r="P6" s="299"/>
      <c r="Q6" s="300"/>
      <c r="R6" s="297"/>
      <c r="S6" s="297"/>
      <c r="T6" s="297"/>
      <c r="U6" s="297"/>
      <c r="V6" s="297"/>
      <c r="W6" s="297"/>
      <c r="X6" s="297"/>
      <c r="Y6" s="297"/>
      <c r="Z6" s="297"/>
      <c r="AA6" s="297"/>
      <c r="AB6" s="297"/>
      <c r="AC6" s="297"/>
      <c r="AD6" s="297"/>
      <c r="AE6" s="301"/>
      <c r="AF6" s="302"/>
      <c r="AG6" s="303"/>
    </row>
    <row r="7" spans="1:49" s="313" customFormat="1" ht="111" customHeight="1" x14ac:dyDescent="0.2">
      <c r="A7" s="304" t="s">
        <v>2031</v>
      </c>
      <c r="B7" s="305" t="s">
        <v>2035</v>
      </c>
      <c r="C7" s="305"/>
      <c r="D7" s="304" t="s">
        <v>2032</v>
      </c>
      <c r="E7" s="306" t="s">
        <v>2033</v>
      </c>
      <c r="F7" s="307" t="s">
        <v>2034</v>
      </c>
      <c r="G7" s="308" t="s">
        <v>798</v>
      </c>
      <c r="H7" s="309" t="s">
        <v>2093</v>
      </c>
      <c r="I7" s="309" t="s">
        <v>2069</v>
      </c>
      <c r="J7" s="309" t="s">
        <v>1065</v>
      </c>
      <c r="K7" s="309" t="s">
        <v>2070</v>
      </c>
      <c r="L7" s="309" t="s">
        <v>2071</v>
      </c>
      <c r="M7" s="309" t="s">
        <v>2072</v>
      </c>
      <c r="N7" s="309" t="s">
        <v>2308</v>
      </c>
      <c r="O7" s="310" t="s">
        <v>2130</v>
      </c>
      <c r="P7" s="310" t="s">
        <v>2131</v>
      </c>
      <c r="Q7" s="309" t="s">
        <v>2073</v>
      </c>
      <c r="R7" s="309" t="s">
        <v>2074</v>
      </c>
      <c r="S7" s="309" t="s">
        <v>2075</v>
      </c>
      <c r="T7" s="309" t="s">
        <v>2076</v>
      </c>
      <c r="U7" s="309" t="s">
        <v>2077</v>
      </c>
      <c r="V7" s="309" t="s">
        <v>2078</v>
      </c>
      <c r="W7" s="309" t="s">
        <v>2079</v>
      </c>
      <c r="X7" s="309" t="s">
        <v>2062</v>
      </c>
      <c r="Y7" s="309" t="s">
        <v>2080</v>
      </c>
      <c r="Z7" s="309" t="s">
        <v>2081</v>
      </c>
      <c r="AA7" s="309" t="s">
        <v>2082</v>
      </c>
      <c r="AB7" s="309" t="s">
        <v>2083</v>
      </c>
      <c r="AC7" s="309" t="s">
        <v>2084</v>
      </c>
      <c r="AD7" s="309" t="s">
        <v>2119</v>
      </c>
      <c r="AE7" s="700" t="s">
        <v>2085</v>
      </c>
      <c r="AF7" s="311" t="s">
        <v>2307</v>
      </c>
      <c r="AG7" s="312"/>
    </row>
    <row r="8" spans="1:49" s="113" customFormat="1" ht="24" customHeight="1" thickBot="1" x14ac:dyDescent="0.25">
      <c r="A8" s="171"/>
      <c r="B8" s="314"/>
      <c r="C8" s="314"/>
      <c r="D8" s="171"/>
      <c r="E8" s="315"/>
      <c r="F8" s="316"/>
      <c r="G8" s="317"/>
      <c r="H8" s="318"/>
      <c r="I8" s="317"/>
      <c r="J8" s="318"/>
      <c r="K8" s="317"/>
      <c r="L8" s="318"/>
      <c r="M8" s="317"/>
      <c r="N8" s="318"/>
      <c r="O8" s="317"/>
      <c r="P8" s="318"/>
      <c r="Q8" s="317"/>
      <c r="R8" s="318"/>
      <c r="S8" s="317"/>
      <c r="T8" s="318"/>
      <c r="U8" s="317"/>
      <c r="V8" s="318"/>
      <c r="W8" s="317"/>
      <c r="X8" s="318"/>
      <c r="Y8" s="317"/>
      <c r="Z8" s="318"/>
      <c r="AA8" s="317"/>
      <c r="AB8" s="318"/>
      <c r="AC8" s="317"/>
      <c r="AD8" s="318"/>
      <c r="AE8" s="317"/>
      <c r="AF8" s="317"/>
      <c r="AG8" s="701"/>
      <c r="AH8" s="319"/>
      <c r="AI8" s="319"/>
      <c r="AJ8" s="319"/>
      <c r="AK8" s="319"/>
      <c r="AL8" s="319"/>
      <c r="AM8" s="319"/>
      <c r="AN8" s="319"/>
      <c r="AO8" s="319"/>
      <c r="AP8" s="319"/>
      <c r="AQ8" s="319"/>
      <c r="AR8" s="319"/>
      <c r="AS8" s="319"/>
      <c r="AT8" s="319"/>
      <c r="AU8" s="319"/>
      <c r="AV8" s="319"/>
      <c r="AW8" s="319"/>
    </row>
    <row r="9" spans="1:49" s="113" customFormat="1" ht="41.5" customHeight="1" x14ac:dyDescent="0.2">
      <c r="A9" s="171">
        <v>1</v>
      </c>
      <c r="B9" s="172"/>
      <c r="C9" s="320" t="s">
        <v>2316</v>
      </c>
      <c r="D9" s="173" t="s">
        <v>3004</v>
      </c>
      <c r="E9" s="164" t="s">
        <v>2141</v>
      </c>
      <c r="F9" s="174" t="s">
        <v>2845</v>
      </c>
      <c r="G9" s="175" t="s">
        <v>1901</v>
      </c>
      <c r="H9" s="176" t="s">
        <v>1901</v>
      </c>
      <c r="I9" s="177" t="s">
        <v>2059</v>
      </c>
      <c r="J9" s="177" t="s">
        <v>2059</v>
      </c>
      <c r="K9" s="177" t="s">
        <v>1901</v>
      </c>
      <c r="L9" s="177" t="s">
        <v>1899</v>
      </c>
      <c r="M9" s="177" t="s">
        <v>1899</v>
      </c>
      <c r="N9" s="177" t="s">
        <v>1899</v>
      </c>
      <c r="O9" s="177" t="s">
        <v>2059</v>
      </c>
      <c r="P9" s="177" t="s">
        <v>2059</v>
      </c>
      <c r="Q9" s="177" t="s">
        <v>1899</v>
      </c>
      <c r="R9" s="177" t="s">
        <v>2059</v>
      </c>
      <c r="S9" s="177" t="s">
        <v>1901</v>
      </c>
      <c r="T9" s="177" t="s">
        <v>1901</v>
      </c>
      <c r="U9" s="177" t="s">
        <v>2059</v>
      </c>
      <c r="V9" s="177" t="s">
        <v>1901</v>
      </c>
      <c r="W9" s="177" t="s">
        <v>1899</v>
      </c>
      <c r="X9" s="177" t="s">
        <v>1899</v>
      </c>
      <c r="Y9" s="177" t="s">
        <v>1901</v>
      </c>
      <c r="Z9" s="177" t="s">
        <v>1899</v>
      </c>
      <c r="AA9" s="177" t="s">
        <v>1899</v>
      </c>
      <c r="AB9" s="177" t="s">
        <v>1901</v>
      </c>
      <c r="AC9" s="177" t="s">
        <v>1899</v>
      </c>
      <c r="AD9" s="177" t="s">
        <v>1899</v>
      </c>
      <c r="AE9" s="177" t="s">
        <v>1901</v>
      </c>
      <c r="AF9" s="177" t="s">
        <v>2059</v>
      </c>
      <c r="AG9" s="178" t="s">
        <v>2216</v>
      </c>
      <c r="AH9" s="179"/>
      <c r="AI9" s="179"/>
      <c r="AJ9" s="179"/>
      <c r="AK9" s="179"/>
      <c r="AL9" s="179"/>
      <c r="AM9" s="179"/>
      <c r="AN9" s="179"/>
      <c r="AO9" s="179"/>
      <c r="AP9" s="179"/>
      <c r="AQ9" s="179"/>
      <c r="AR9" s="179"/>
      <c r="AS9" s="179"/>
      <c r="AT9" s="179"/>
      <c r="AU9" s="179"/>
      <c r="AV9" s="179"/>
      <c r="AW9" s="179"/>
    </row>
    <row r="10" spans="1:49" s="113" customFormat="1" ht="41.5" customHeight="1" x14ac:dyDescent="0.2">
      <c r="A10" s="171">
        <v>2</v>
      </c>
      <c r="B10" s="172" t="s">
        <v>2309</v>
      </c>
      <c r="C10" s="320" t="s">
        <v>2860</v>
      </c>
      <c r="D10" s="173" t="s">
        <v>2311</v>
      </c>
      <c r="E10" s="180" t="s">
        <v>2312</v>
      </c>
      <c r="F10" s="174" t="s">
        <v>3005</v>
      </c>
      <c r="G10" s="175" t="s">
        <v>2059</v>
      </c>
      <c r="H10" s="176" t="s">
        <v>2059</v>
      </c>
      <c r="I10" s="177" t="s">
        <v>2059</v>
      </c>
      <c r="J10" s="177" t="s">
        <v>2059</v>
      </c>
      <c r="K10" s="177" t="s">
        <v>1899</v>
      </c>
      <c r="L10" s="177" t="s">
        <v>1899</v>
      </c>
      <c r="M10" s="177" t="s">
        <v>2059</v>
      </c>
      <c r="N10" s="177" t="s">
        <v>2059</v>
      </c>
      <c r="O10" s="177" t="s">
        <v>2059</v>
      </c>
      <c r="P10" s="177" t="s">
        <v>2059</v>
      </c>
      <c r="Q10" s="177" t="s">
        <v>2059</v>
      </c>
      <c r="R10" s="177" t="s">
        <v>2059</v>
      </c>
      <c r="S10" s="177" t="s">
        <v>2059</v>
      </c>
      <c r="T10" s="177" t="s">
        <v>2059</v>
      </c>
      <c r="U10" s="177" t="s">
        <v>2059</v>
      </c>
      <c r="V10" s="177" t="s">
        <v>2059</v>
      </c>
      <c r="W10" s="177" t="s">
        <v>2059</v>
      </c>
      <c r="X10" s="177" t="s">
        <v>1901</v>
      </c>
      <c r="Y10" s="177" t="s">
        <v>2059</v>
      </c>
      <c r="Z10" s="177" t="s">
        <v>2059</v>
      </c>
      <c r="AA10" s="177" t="s">
        <v>2059</v>
      </c>
      <c r="AB10" s="177" t="s">
        <v>1901</v>
      </c>
      <c r="AC10" s="177" t="s">
        <v>2059</v>
      </c>
      <c r="AD10" s="177" t="s">
        <v>2059</v>
      </c>
      <c r="AE10" s="177" t="s">
        <v>1899</v>
      </c>
      <c r="AF10" s="177" t="s">
        <v>2059</v>
      </c>
      <c r="AG10" s="178" t="s">
        <v>2059</v>
      </c>
      <c r="AH10" s="323"/>
      <c r="AI10" s="179"/>
      <c r="AJ10" s="179"/>
      <c r="AK10" s="179"/>
      <c r="AL10" s="179"/>
      <c r="AM10" s="179"/>
      <c r="AN10" s="179"/>
      <c r="AO10" s="179"/>
      <c r="AP10" s="179"/>
      <c r="AQ10" s="179"/>
      <c r="AR10" s="179"/>
      <c r="AS10" s="179"/>
      <c r="AT10" s="179"/>
      <c r="AU10" s="179"/>
      <c r="AV10" s="179"/>
      <c r="AW10" s="179"/>
    </row>
    <row r="11" spans="1:49" s="113" customFormat="1" ht="41.5" customHeight="1" x14ac:dyDescent="0.2">
      <c r="A11" s="171">
        <v>3</v>
      </c>
      <c r="B11" s="172" t="s">
        <v>61</v>
      </c>
      <c r="C11" s="172" t="s">
        <v>2086</v>
      </c>
      <c r="D11" s="181" t="s">
        <v>2313</v>
      </c>
      <c r="E11" s="182" t="s">
        <v>2086</v>
      </c>
      <c r="F11" s="183" t="s">
        <v>2314</v>
      </c>
      <c r="G11" s="175" t="s">
        <v>2059</v>
      </c>
      <c r="H11" s="176" t="s">
        <v>2059</v>
      </c>
      <c r="I11" s="177" t="s">
        <v>2059</v>
      </c>
      <c r="J11" s="177" t="s">
        <v>2059</v>
      </c>
      <c r="K11" s="177" t="s">
        <v>2059</v>
      </c>
      <c r="L11" s="177" t="s">
        <v>2059</v>
      </c>
      <c r="M11" s="177" t="s">
        <v>2059</v>
      </c>
      <c r="N11" s="177" t="s">
        <v>2059</v>
      </c>
      <c r="O11" s="177" t="s">
        <v>2059</v>
      </c>
      <c r="P11" s="177" t="s">
        <v>2059</v>
      </c>
      <c r="Q11" s="177" t="s">
        <v>2059</v>
      </c>
      <c r="R11" s="177" t="s">
        <v>2059</v>
      </c>
      <c r="S11" s="177" t="s">
        <v>2059</v>
      </c>
      <c r="T11" s="177" t="s">
        <v>2059</v>
      </c>
      <c r="U11" s="177" t="s">
        <v>1901</v>
      </c>
      <c r="V11" s="177" t="s">
        <v>2059</v>
      </c>
      <c r="W11" s="177" t="s">
        <v>2059</v>
      </c>
      <c r="X11" s="177" t="s">
        <v>2059</v>
      </c>
      <c r="Y11" s="177" t="s">
        <v>2059</v>
      </c>
      <c r="Z11" s="177" t="s">
        <v>2059</v>
      </c>
      <c r="AA11" s="177" t="s">
        <v>2059</v>
      </c>
      <c r="AB11" s="177" t="s">
        <v>2059</v>
      </c>
      <c r="AC11" s="177" t="s">
        <v>2059</v>
      </c>
      <c r="AD11" s="177" t="s">
        <v>2059</v>
      </c>
      <c r="AE11" s="177" t="s">
        <v>2059</v>
      </c>
      <c r="AF11" s="177"/>
      <c r="AG11" s="178"/>
      <c r="AH11" s="324"/>
      <c r="AI11" s="179"/>
      <c r="AJ11" s="179"/>
      <c r="AK11" s="179"/>
      <c r="AL11" s="179"/>
      <c r="AM11" s="179"/>
      <c r="AN11" s="179"/>
      <c r="AO11" s="179"/>
      <c r="AP11" s="179"/>
      <c r="AQ11" s="179"/>
      <c r="AR11" s="179"/>
      <c r="AS11" s="179"/>
      <c r="AT11" s="179"/>
      <c r="AU11" s="179"/>
      <c r="AV11" s="179"/>
      <c r="AW11" s="179"/>
    </row>
    <row r="12" spans="1:49" s="113" customFormat="1" ht="41.5" customHeight="1" x14ac:dyDescent="0.2">
      <c r="A12" s="171">
        <v>4</v>
      </c>
      <c r="B12" s="172" t="s">
        <v>2315</v>
      </c>
      <c r="C12" s="320" t="s">
        <v>2316</v>
      </c>
      <c r="D12" s="184" t="s">
        <v>2317</v>
      </c>
      <c r="E12" s="180" t="s">
        <v>2318</v>
      </c>
      <c r="F12" s="185" t="s">
        <v>2222</v>
      </c>
      <c r="G12" s="175" t="s">
        <v>2059</v>
      </c>
      <c r="H12" s="176" t="s">
        <v>2059</v>
      </c>
      <c r="I12" s="177" t="s">
        <v>2059</v>
      </c>
      <c r="J12" s="177" t="s">
        <v>2059</v>
      </c>
      <c r="K12" s="177" t="s">
        <v>2059</v>
      </c>
      <c r="L12" s="177" t="s">
        <v>2059</v>
      </c>
      <c r="M12" s="177" t="s">
        <v>1901</v>
      </c>
      <c r="N12" s="177" t="s">
        <v>1901</v>
      </c>
      <c r="O12" s="177" t="s">
        <v>2059</v>
      </c>
      <c r="P12" s="177" t="s">
        <v>2059</v>
      </c>
      <c r="Q12" s="177" t="s">
        <v>2059</v>
      </c>
      <c r="R12" s="177" t="s">
        <v>2059</v>
      </c>
      <c r="S12" s="177" t="s">
        <v>2059</v>
      </c>
      <c r="T12" s="177" t="s">
        <v>2059</v>
      </c>
      <c r="U12" s="177" t="s">
        <v>2059</v>
      </c>
      <c r="V12" s="177" t="s">
        <v>2059</v>
      </c>
      <c r="W12" s="177" t="s">
        <v>2059</v>
      </c>
      <c r="X12" s="177" t="s">
        <v>1901</v>
      </c>
      <c r="Y12" s="177" t="s">
        <v>2059</v>
      </c>
      <c r="Z12" s="177" t="s">
        <v>2059</v>
      </c>
      <c r="AA12" s="177" t="s">
        <v>2059</v>
      </c>
      <c r="AB12" s="177" t="s">
        <v>1901</v>
      </c>
      <c r="AC12" s="177" t="s">
        <v>1901</v>
      </c>
      <c r="AD12" s="177"/>
      <c r="AE12" s="177"/>
      <c r="AF12" s="177"/>
      <c r="AG12" s="178"/>
      <c r="AH12" s="323"/>
      <c r="AI12" s="179"/>
      <c r="AJ12" s="179"/>
      <c r="AK12" s="179"/>
      <c r="AL12" s="179"/>
      <c r="AM12" s="179"/>
      <c r="AN12" s="179"/>
      <c r="AO12" s="179"/>
      <c r="AP12" s="179"/>
      <c r="AQ12" s="179"/>
      <c r="AR12" s="179"/>
      <c r="AS12" s="179"/>
      <c r="AT12" s="179"/>
      <c r="AU12" s="179"/>
      <c r="AV12" s="179"/>
      <c r="AW12" s="179"/>
    </row>
    <row r="13" spans="1:49" s="113" customFormat="1" ht="41.5" customHeight="1" x14ac:dyDescent="0.2">
      <c r="A13" s="171">
        <v>5</v>
      </c>
      <c r="B13" s="172" t="s">
        <v>2319</v>
      </c>
      <c r="C13" s="172" t="s">
        <v>2861</v>
      </c>
      <c r="D13" s="186" t="s">
        <v>2320</v>
      </c>
      <c r="E13" s="180" t="s">
        <v>2321</v>
      </c>
      <c r="F13" s="185" t="s">
        <v>2322</v>
      </c>
      <c r="G13" s="175" t="s">
        <v>1901</v>
      </c>
      <c r="H13" s="176" t="s">
        <v>2059</v>
      </c>
      <c r="I13" s="177" t="s">
        <v>2059</v>
      </c>
      <c r="J13" s="177" t="s">
        <v>2059</v>
      </c>
      <c r="K13" s="177" t="s">
        <v>2059</v>
      </c>
      <c r="L13" s="177" t="s">
        <v>1901</v>
      </c>
      <c r="M13" s="177" t="s">
        <v>2059</v>
      </c>
      <c r="N13" s="177" t="s">
        <v>2059</v>
      </c>
      <c r="O13" s="177" t="s">
        <v>2059</v>
      </c>
      <c r="P13" s="177" t="s">
        <v>2059</v>
      </c>
      <c r="Q13" s="177" t="s">
        <v>2059</v>
      </c>
      <c r="R13" s="177" t="s">
        <v>2059</v>
      </c>
      <c r="S13" s="177" t="s">
        <v>2059</v>
      </c>
      <c r="T13" s="177" t="s">
        <v>2059</v>
      </c>
      <c r="U13" s="177" t="s">
        <v>2059</v>
      </c>
      <c r="V13" s="177" t="s">
        <v>2059</v>
      </c>
      <c r="W13" s="177" t="s">
        <v>2059</v>
      </c>
      <c r="X13" s="177" t="s">
        <v>2059</v>
      </c>
      <c r="Y13" s="177" t="s">
        <v>2059</v>
      </c>
      <c r="Z13" s="177" t="s">
        <v>2059</v>
      </c>
      <c r="AA13" s="177" t="s">
        <v>2059</v>
      </c>
      <c r="AB13" s="177" t="s">
        <v>2059</v>
      </c>
      <c r="AC13" s="177" t="s">
        <v>2059</v>
      </c>
      <c r="AD13" s="177" t="s">
        <v>2059</v>
      </c>
      <c r="AE13" s="177" t="s">
        <v>1901</v>
      </c>
      <c r="AF13" s="177"/>
      <c r="AG13" s="178"/>
      <c r="AH13" s="324"/>
      <c r="AI13" s="179"/>
      <c r="AJ13" s="179"/>
      <c r="AK13" s="179"/>
      <c r="AL13" s="179"/>
      <c r="AM13" s="179"/>
      <c r="AN13" s="179"/>
      <c r="AO13" s="179"/>
      <c r="AP13" s="179"/>
      <c r="AQ13" s="179"/>
      <c r="AR13" s="179"/>
      <c r="AS13" s="179"/>
      <c r="AT13" s="179"/>
      <c r="AU13" s="179"/>
      <c r="AV13" s="179"/>
      <c r="AW13" s="179"/>
    </row>
    <row r="14" spans="1:49" s="113" customFormat="1" ht="41.5" customHeight="1" x14ac:dyDescent="0.2">
      <c r="A14" s="171">
        <v>6</v>
      </c>
      <c r="B14" s="172" t="s">
        <v>2323</v>
      </c>
      <c r="C14" s="320" t="s">
        <v>2324</v>
      </c>
      <c r="D14" s="184" t="s">
        <v>2325</v>
      </c>
      <c r="E14" s="187" t="s">
        <v>2324</v>
      </c>
      <c r="F14" s="185" t="s">
        <v>2326</v>
      </c>
      <c r="G14" s="175" t="s">
        <v>1901</v>
      </c>
      <c r="H14" s="176" t="s">
        <v>2059</v>
      </c>
      <c r="I14" s="177" t="s">
        <v>1899</v>
      </c>
      <c r="J14" s="177" t="s">
        <v>2059</v>
      </c>
      <c r="K14" s="177" t="s">
        <v>2059</v>
      </c>
      <c r="L14" s="177" t="s">
        <v>2059</v>
      </c>
      <c r="M14" s="177" t="s">
        <v>2059</v>
      </c>
      <c r="N14" s="177" t="s">
        <v>2059</v>
      </c>
      <c r="O14" s="177" t="s">
        <v>1901</v>
      </c>
      <c r="P14" s="177" t="s">
        <v>1899</v>
      </c>
      <c r="Q14" s="177" t="s">
        <v>2059</v>
      </c>
      <c r="R14" s="177" t="s">
        <v>2059</v>
      </c>
      <c r="S14" s="177" t="s">
        <v>2059</v>
      </c>
      <c r="T14" s="177" t="s">
        <v>1899</v>
      </c>
      <c r="U14" s="177" t="s">
        <v>1899</v>
      </c>
      <c r="V14" s="177" t="s">
        <v>2059</v>
      </c>
      <c r="W14" s="177" t="s">
        <v>2059</v>
      </c>
      <c r="X14" s="177" t="s">
        <v>2059</v>
      </c>
      <c r="Y14" s="177" t="s">
        <v>2059</v>
      </c>
      <c r="Z14" s="177" t="s">
        <v>2059</v>
      </c>
      <c r="AA14" s="177" t="s">
        <v>2059</v>
      </c>
      <c r="AB14" s="177" t="s">
        <v>2059</v>
      </c>
      <c r="AC14" s="177" t="s">
        <v>2059</v>
      </c>
      <c r="AD14" s="177" t="s">
        <v>2059</v>
      </c>
      <c r="AE14" s="177" t="s">
        <v>1901</v>
      </c>
      <c r="AF14" s="177"/>
      <c r="AG14" s="178"/>
      <c r="AH14" s="324"/>
      <c r="AI14" s="179"/>
      <c r="AJ14" s="179"/>
      <c r="AK14" s="179"/>
      <c r="AL14" s="179"/>
      <c r="AM14" s="179"/>
      <c r="AN14" s="179"/>
      <c r="AO14" s="179"/>
      <c r="AP14" s="179"/>
      <c r="AQ14" s="179"/>
      <c r="AR14" s="179"/>
      <c r="AS14" s="179"/>
      <c r="AT14" s="179"/>
      <c r="AU14" s="179"/>
      <c r="AV14" s="179"/>
      <c r="AW14" s="179"/>
    </row>
    <row r="15" spans="1:49" s="113" customFormat="1" ht="41.5" customHeight="1" x14ac:dyDescent="0.2">
      <c r="A15" s="171">
        <v>7</v>
      </c>
      <c r="B15" s="172" t="s">
        <v>2327</v>
      </c>
      <c r="C15" s="320" t="s">
        <v>2862</v>
      </c>
      <c r="D15" s="173" t="s">
        <v>2328</v>
      </c>
      <c r="E15" s="187" t="s">
        <v>2329</v>
      </c>
      <c r="F15" s="183" t="s">
        <v>2330</v>
      </c>
      <c r="G15" s="175" t="s">
        <v>1901</v>
      </c>
      <c r="H15" s="176" t="s">
        <v>1901</v>
      </c>
      <c r="I15" s="177" t="s">
        <v>1900</v>
      </c>
      <c r="J15" s="177" t="s">
        <v>2059</v>
      </c>
      <c r="K15" s="177" t="s">
        <v>1901</v>
      </c>
      <c r="L15" s="177" t="s">
        <v>1901</v>
      </c>
      <c r="M15" s="177" t="s">
        <v>2059</v>
      </c>
      <c r="N15" s="177" t="s">
        <v>2059</v>
      </c>
      <c r="O15" s="177" t="s">
        <v>2059</v>
      </c>
      <c r="P15" s="177" t="s">
        <v>2059</v>
      </c>
      <c r="Q15" s="177" t="s">
        <v>1901</v>
      </c>
      <c r="R15" s="177" t="s">
        <v>2059</v>
      </c>
      <c r="S15" s="177" t="s">
        <v>2059</v>
      </c>
      <c r="T15" s="177" t="s">
        <v>2059</v>
      </c>
      <c r="U15" s="177" t="s">
        <v>1901</v>
      </c>
      <c r="V15" s="177" t="s">
        <v>2059</v>
      </c>
      <c r="W15" s="177" t="s">
        <v>2059</v>
      </c>
      <c r="X15" s="177" t="s">
        <v>2059</v>
      </c>
      <c r="Y15" s="177" t="s">
        <v>2059</v>
      </c>
      <c r="Z15" s="177" t="s">
        <v>2059</v>
      </c>
      <c r="AA15" s="177" t="s">
        <v>2059</v>
      </c>
      <c r="AB15" s="177" t="s">
        <v>2059</v>
      </c>
      <c r="AC15" s="177" t="s">
        <v>2059</v>
      </c>
      <c r="AD15" s="177" t="s">
        <v>1901</v>
      </c>
      <c r="AE15" s="177" t="s">
        <v>1901</v>
      </c>
      <c r="AF15" s="177"/>
      <c r="AG15" s="178"/>
      <c r="AH15" s="324"/>
      <c r="AI15" s="179"/>
      <c r="AJ15" s="179"/>
      <c r="AK15" s="179"/>
      <c r="AL15" s="179"/>
      <c r="AM15" s="179"/>
      <c r="AN15" s="179"/>
      <c r="AO15" s="179"/>
      <c r="AP15" s="179"/>
      <c r="AQ15" s="179"/>
      <c r="AR15" s="179"/>
      <c r="AS15" s="179"/>
      <c r="AT15" s="179"/>
      <c r="AU15" s="179"/>
      <c r="AV15" s="179"/>
      <c r="AW15" s="179"/>
    </row>
    <row r="16" spans="1:49" s="113" customFormat="1" ht="41.5" customHeight="1" x14ac:dyDescent="0.2">
      <c r="A16" s="171">
        <v>8</v>
      </c>
      <c r="B16" s="172" t="s">
        <v>2319</v>
      </c>
      <c r="C16" s="172" t="s">
        <v>2331</v>
      </c>
      <c r="D16" s="181" t="s">
        <v>2332</v>
      </c>
      <c r="E16" s="180" t="s">
        <v>2331</v>
      </c>
      <c r="F16" s="188" t="s">
        <v>2333</v>
      </c>
      <c r="G16" s="175" t="s">
        <v>2059</v>
      </c>
      <c r="H16" s="176" t="s">
        <v>2059</v>
      </c>
      <c r="I16" s="177" t="s">
        <v>1899</v>
      </c>
      <c r="J16" s="177" t="s">
        <v>2059</v>
      </c>
      <c r="K16" s="177" t="s">
        <v>2059</v>
      </c>
      <c r="L16" s="177" t="s">
        <v>2059</v>
      </c>
      <c r="M16" s="177" t="s">
        <v>2059</v>
      </c>
      <c r="N16" s="177" t="s">
        <v>2059</v>
      </c>
      <c r="O16" s="177" t="s">
        <v>2059</v>
      </c>
      <c r="P16" s="177" t="s">
        <v>2059</v>
      </c>
      <c r="Q16" s="177" t="s">
        <v>2059</v>
      </c>
      <c r="R16" s="177" t="s">
        <v>2059</v>
      </c>
      <c r="S16" s="177" t="s">
        <v>2059</v>
      </c>
      <c r="T16" s="177" t="s">
        <v>2059</v>
      </c>
      <c r="U16" s="177" t="s">
        <v>2059</v>
      </c>
      <c r="V16" s="177" t="s">
        <v>2059</v>
      </c>
      <c r="W16" s="177" t="s">
        <v>2059</v>
      </c>
      <c r="X16" s="177" t="s">
        <v>2059</v>
      </c>
      <c r="Y16" s="177" t="s">
        <v>2059</v>
      </c>
      <c r="Z16" s="177" t="s">
        <v>2059</v>
      </c>
      <c r="AA16" s="177" t="s">
        <v>1901</v>
      </c>
      <c r="AB16" s="177" t="s">
        <v>1899</v>
      </c>
      <c r="AC16" s="177" t="s">
        <v>2059</v>
      </c>
      <c r="AD16" s="177" t="s">
        <v>2059</v>
      </c>
      <c r="AE16" s="177" t="s">
        <v>2059</v>
      </c>
      <c r="AF16" s="177"/>
      <c r="AG16" s="178"/>
      <c r="AH16" s="324"/>
      <c r="AI16" s="179"/>
      <c r="AJ16" s="179"/>
      <c r="AK16" s="179"/>
      <c r="AL16" s="179"/>
      <c r="AM16" s="179"/>
      <c r="AN16" s="179"/>
      <c r="AO16" s="179"/>
      <c r="AP16" s="179"/>
      <c r="AQ16" s="179"/>
      <c r="AR16" s="179"/>
      <c r="AS16" s="179"/>
      <c r="AT16" s="179"/>
      <c r="AU16" s="179"/>
      <c r="AV16" s="179"/>
      <c r="AW16" s="179"/>
    </row>
    <row r="17" spans="1:49" s="113" customFormat="1" ht="41.5" customHeight="1" x14ac:dyDescent="0.2">
      <c r="A17" s="171">
        <v>9</v>
      </c>
      <c r="B17" s="172" t="s">
        <v>2309</v>
      </c>
      <c r="C17" s="320" t="s">
        <v>2863</v>
      </c>
      <c r="D17" s="173" t="s">
        <v>2334</v>
      </c>
      <c r="E17" s="180" t="s">
        <v>2335</v>
      </c>
      <c r="F17" s="188" t="s">
        <v>2336</v>
      </c>
      <c r="G17" s="175" t="s">
        <v>2059</v>
      </c>
      <c r="H17" s="176" t="s">
        <v>2059</v>
      </c>
      <c r="I17" s="177" t="s">
        <v>2059</v>
      </c>
      <c r="J17" s="177" t="s">
        <v>1901</v>
      </c>
      <c r="K17" s="177" t="s">
        <v>2059</v>
      </c>
      <c r="L17" s="177" t="s">
        <v>1901</v>
      </c>
      <c r="M17" s="177" t="s">
        <v>2059</v>
      </c>
      <c r="N17" s="177" t="s">
        <v>2059</v>
      </c>
      <c r="O17" s="177" t="s">
        <v>2059</v>
      </c>
      <c r="P17" s="177" t="s">
        <v>2059</v>
      </c>
      <c r="Q17" s="177" t="s">
        <v>2059</v>
      </c>
      <c r="R17" s="177" t="s">
        <v>2059</v>
      </c>
      <c r="S17" s="177" t="s">
        <v>2059</v>
      </c>
      <c r="T17" s="177" t="s">
        <v>2059</v>
      </c>
      <c r="U17" s="177" t="s">
        <v>2059</v>
      </c>
      <c r="V17" s="177" t="s">
        <v>1901</v>
      </c>
      <c r="W17" s="177" t="s">
        <v>2059</v>
      </c>
      <c r="X17" s="177" t="s">
        <v>2059</v>
      </c>
      <c r="Y17" s="177" t="s">
        <v>2059</v>
      </c>
      <c r="Z17" s="177" t="s">
        <v>2059</v>
      </c>
      <c r="AA17" s="177" t="s">
        <v>2059</v>
      </c>
      <c r="AB17" s="177" t="s">
        <v>1901</v>
      </c>
      <c r="AC17" s="177" t="s">
        <v>1901</v>
      </c>
      <c r="AD17" s="177" t="s">
        <v>2059</v>
      </c>
      <c r="AE17" s="177" t="s">
        <v>2059</v>
      </c>
      <c r="AF17" s="177" t="s">
        <v>1901</v>
      </c>
      <c r="AG17" s="178" t="s">
        <v>2214</v>
      </c>
      <c r="AH17" s="324"/>
      <c r="AI17" s="179"/>
      <c r="AJ17" s="179"/>
      <c r="AK17" s="179"/>
      <c r="AL17" s="179"/>
      <c r="AM17" s="179"/>
      <c r="AN17" s="179"/>
      <c r="AO17" s="179"/>
      <c r="AP17" s="179"/>
      <c r="AQ17" s="179"/>
      <c r="AR17" s="179"/>
      <c r="AS17" s="179"/>
      <c r="AT17" s="179"/>
      <c r="AU17" s="179"/>
      <c r="AV17" s="179"/>
      <c r="AW17" s="179"/>
    </row>
    <row r="18" spans="1:49" s="113" customFormat="1" ht="41.5" customHeight="1" x14ac:dyDescent="0.2">
      <c r="A18" s="171">
        <v>10</v>
      </c>
      <c r="B18" s="172" t="s">
        <v>2319</v>
      </c>
      <c r="C18" s="320" t="s">
        <v>2316</v>
      </c>
      <c r="D18" s="184" t="s">
        <v>2337</v>
      </c>
      <c r="E18" s="164" t="s">
        <v>2338</v>
      </c>
      <c r="F18" s="185" t="s">
        <v>2302</v>
      </c>
      <c r="G18" s="175" t="s">
        <v>2059</v>
      </c>
      <c r="H18" s="176" t="s">
        <v>2059</v>
      </c>
      <c r="I18" s="177" t="s">
        <v>2059</v>
      </c>
      <c r="J18" s="177" t="s">
        <v>1900</v>
      </c>
      <c r="K18" s="177" t="s">
        <v>2059</v>
      </c>
      <c r="L18" s="177" t="s">
        <v>2059</v>
      </c>
      <c r="M18" s="177" t="s">
        <v>2059</v>
      </c>
      <c r="N18" s="177" t="s">
        <v>2059</v>
      </c>
      <c r="O18" s="177" t="s">
        <v>2059</v>
      </c>
      <c r="P18" s="177" t="s">
        <v>2059</v>
      </c>
      <c r="Q18" s="177" t="s">
        <v>2059</v>
      </c>
      <c r="R18" s="177" t="s">
        <v>2059</v>
      </c>
      <c r="S18" s="177" t="s">
        <v>2059</v>
      </c>
      <c r="T18" s="177" t="s">
        <v>2059</v>
      </c>
      <c r="U18" s="177" t="s">
        <v>2059</v>
      </c>
      <c r="V18" s="177" t="s">
        <v>1899</v>
      </c>
      <c r="W18" s="177" t="s">
        <v>2059</v>
      </c>
      <c r="X18" s="177" t="s">
        <v>2059</v>
      </c>
      <c r="Y18" s="177" t="s">
        <v>2059</v>
      </c>
      <c r="Z18" s="177" t="s">
        <v>2059</v>
      </c>
      <c r="AA18" s="177" t="s">
        <v>2059</v>
      </c>
      <c r="AB18" s="177" t="s">
        <v>2059</v>
      </c>
      <c r="AC18" s="177" t="s">
        <v>1900</v>
      </c>
      <c r="AD18" s="177" t="s">
        <v>2059</v>
      </c>
      <c r="AE18" s="177" t="s">
        <v>2059</v>
      </c>
      <c r="AF18" s="177" t="s">
        <v>2059</v>
      </c>
      <c r="AG18" s="178" t="s">
        <v>2059</v>
      </c>
      <c r="AH18" s="323"/>
      <c r="AI18" s="179"/>
      <c r="AJ18" s="179"/>
      <c r="AK18" s="179"/>
      <c r="AL18" s="179"/>
      <c r="AM18" s="179"/>
      <c r="AN18" s="179"/>
      <c r="AO18" s="179"/>
      <c r="AP18" s="179"/>
      <c r="AQ18" s="179"/>
      <c r="AR18" s="179"/>
      <c r="AS18" s="179"/>
      <c r="AT18" s="179"/>
      <c r="AU18" s="179"/>
      <c r="AV18" s="179"/>
      <c r="AW18" s="179"/>
    </row>
    <row r="19" spans="1:49" s="113" customFormat="1" ht="41.5" customHeight="1" x14ac:dyDescent="0.2">
      <c r="A19" s="171">
        <v>11</v>
      </c>
      <c r="B19" s="172" t="s">
        <v>2319</v>
      </c>
      <c r="C19" s="320" t="s">
        <v>2316</v>
      </c>
      <c r="D19" s="173" t="s">
        <v>2339</v>
      </c>
      <c r="E19" s="164" t="s">
        <v>2107</v>
      </c>
      <c r="F19" s="183" t="s">
        <v>3006</v>
      </c>
      <c r="G19" s="175" t="s">
        <v>2059</v>
      </c>
      <c r="H19" s="176" t="s">
        <v>2059</v>
      </c>
      <c r="I19" s="177" t="s">
        <v>2059</v>
      </c>
      <c r="J19" s="177" t="s">
        <v>1901</v>
      </c>
      <c r="K19" s="177" t="s">
        <v>2059</v>
      </c>
      <c r="L19" s="177" t="s">
        <v>2059</v>
      </c>
      <c r="M19" s="177" t="s">
        <v>2059</v>
      </c>
      <c r="N19" s="177" t="s">
        <v>2059</v>
      </c>
      <c r="O19" s="177" t="s">
        <v>2059</v>
      </c>
      <c r="P19" s="177"/>
      <c r="Q19" s="177"/>
      <c r="R19" s="177"/>
      <c r="S19" s="177"/>
      <c r="T19" s="177"/>
      <c r="U19" s="177"/>
      <c r="V19" s="177" t="s">
        <v>1901</v>
      </c>
      <c r="W19" s="177"/>
      <c r="X19" s="177"/>
      <c r="Y19" s="177"/>
      <c r="Z19" s="177"/>
      <c r="AA19" s="177"/>
      <c r="AB19" s="177" t="s">
        <v>1901</v>
      </c>
      <c r="AC19" s="177"/>
      <c r="AD19" s="177"/>
      <c r="AE19" s="177"/>
      <c r="AF19" s="177"/>
      <c r="AG19" s="178"/>
      <c r="AH19" s="323"/>
      <c r="AI19" s="179"/>
      <c r="AJ19" s="179"/>
      <c r="AK19" s="179"/>
      <c r="AL19" s="179"/>
      <c r="AM19" s="179"/>
      <c r="AN19" s="179"/>
      <c r="AO19" s="179"/>
      <c r="AP19" s="179"/>
      <c r="AQ19" s="179"/>
      <c r="AR19" s="179"/>
      <c r="AS19" s="179"/>
      <c r="AT19" s="179"/>
      <c r="AU19" s="179"/>
      <c r="AV19" s="179"/>
      <c r="AW19" s="179"/>
    </row>
    <row r="20" spans="1:49" s="113" customFormat="1" ht="41.5" customHeight="1" x14ac:dyDescent="0.2">
      <c r="A20" s="171">
        <v>12</v>
      </c>
      <c r="B20" s="172" t="s">
        <v>2327</v>
      </c>
      <c r="C20" s="320" t="s">
        <v>2864</v>
      </c>
      <c r="D20" s="189" t="s">
        <v>2340</v>
      </c>
      <c r="E20" s="187" t="s">
        <v>2341</v>
      </c>
      <c r="F20" s="190" t="s">
        <v>2342</v>
      </c>
      <c r="G20" s="175" t="s">
        <v>1901</v>
      </c>
      <c r="H20" s="176" t="s">
        <v>2059</v>
      </c>
      <c r="I20" s="177" t="s">
        <v>2059</v>
      </c>
      <c r="J20" s="177" t="s">
        <v>2059</v>
      </c>
      <c r="K20" s="177" t="s">
        <v>1899</v>
      </c>
      <c r="L20" s="177" t="s">
        <v>2059</v>
      </c>
      <c r="M20" s="177" t="s">
        <v>1901</v>
      </c>
      <c r="N20" s="177" t="s">
        <v>2059</v>
      </c>
      <c r="O20" s="177" t="s">
        <v>2059</v>
      </c>
      <c r="P20" s="177" t="s">
        <v>2059</v>
      </c>
      <c r="Q20" s="177" t="s">
        <v>2059</v>
      </c>
      <c r="R20" s="177" t="s">
        <v>2059</v>
      </c>
      <c r="S20" s="177" t="s">
        <v>2059</v>
      </c>
      <c r="T20" s="177" t="s">
        <v>1899</v>
      </c>
      <c r="U20" s="177" t="s">
        <v>2059</v>
      </c>
      <c r="V20" s="177" t="s">
        <v>2059</v>
      </c>
      <c r="W20" s="177" t="s">
        <v>1899</v>
      </c>
      <c r="X20" s="177" t="s">
        <v>2059</v>
      </c>
      <c r="Y20" s="177" t="s">
        <v>2059</v>
      </c>
      <c r="Z20" s="177" t="s">
        <v>2059</v>
      </c>
      <c r="AA20" s="177" t="s">
        <v>2059</v>
      </c>
      <c r="AB20" s="177" t="s">
        <v>1899</v>
      </c>
      <c r="AC20" s="177" t="s">
        <v>2059</v>
      </c>
      <c r="AD20" s="177" t="s">
        <v>2059</v>
      </c>
      <c r="AE20" s="177" t="s">
        <v>2059</v>
      </c>
      <c r="AF20" s="177" t="s">
        <v>2059</v>
      </c>
      <c r="AG20" s="178"/>
      <c r="AH20" s="324"/>
      <c r="AI20" s="179"/>
      <c r="AJ20" s="179"/>
      <c r="AK20" s="179"/>
      <c r="AL20" s="179"/>
      <c r="AM20" s="179"/>
      <c r="AN20" s="179"/>
      <c r="AO20" s="179"/>
      <c r="AP20" s="179"/>
      <c r="AQ20" s="179"/>
      <c r="AR20" s="179"/>
      <c r="AS20" s="179"/>
      <c r="AT20" s="179"/>
      <c r="AU20" s="179"/>
      <c r="AV20" s="179"/>
      <c r="AW20" s="179"/>
    </row>
    <row r="21" spans="1:49" s="113" customFormat="1" ht="41.5" customHeight="1" x14ac:dyDescent="0.2">
      <c r="A21" s="171">
        <v>13</v>
      </c>
      <c r="B21" s="172" t="s">
        <v>2327</v>
      </c>
      <c r="C21" s="320" t="s">
        <v>2865</v>
      </c>
      <c r="D21" s="173" t="s">
        <v>2343</v>
      </c>
      <c r="E21" s="164" t="s">
        <v>2344</v>
      </c>
      <c r="F21" s="183" t="s">
        <v>2345</v>
      </c>
      <c r="G21" s="175" t="s">
        <v>2059</v>
      </c>
      <c r="H21" s="176" t="s">
        <v>1901</v>
      </c>
      <c r="I21" s="177" t="s">
        <v>2059</v>
      </c>
      <c r="J21" s="177" t="s">
        <v>2059</v>
      </c>
      <c r="K21" s="177" t="s">
        <v>2059</v>
      </c>
      <c r="L21" s="177" t="s">
        <v>1901</v>
      </c>
      <c r="M21" s="177" t="s">
        <v>2059</v>
      </c>
      <c r="N21" s="177" t="s">
        <v>2059</v>
      </c>
      <c r="O21" s="177" t="s">
        <v>2059</v>
      </c>
      <c r="P21" s="177" t="s">
        <v>2059</v>
      </c>
      <c r="Q21" s="177" t="s">
        <v>2059</v>
      </c>
      <c r="R21" s="177" t="s">
        <v>2059</v>
      </c>
      <c r="S21" s="177" t="s">
        <v>2059</v>
      </c>
      <c r="T21" s="177" t="s">
        <v>2059</v>
      </c>
      <c r="U21" s="177" t="s">
        <v>2059</v>
      </c>
      <c r="V21" s="177" t="s">
        <v>2059</v>
      </c>
      <c r="W21" s="177" t="s">
        <v>2059</v>
      </c>
      <c r="X21" s="177" t="s">
        <v>2059</v>
      </c>
      <c r="Y21" s="177" t="s">
        <v>2059</v>
      </c>
      <c r="Z21" s="177" t="s">
        <v>2059</v>
      </c>
      <c r="AA21" s="177" t="s">
        <v>2059</v>
      </c>
      <c r="AB21" s="177" t="s">
        <v>2059</v>
      </c>
      <c r="AC21" s="177" t="s">
        <v>2059</v>
      </c>
      <c r="AD21" s="177" t="s">
        <v>2059</v>
      </c>
      <c r="AE21" s="177" t="s">
        <v>2059</v>
      </c>
      <c r="AF21" s="177"/>
      <c r="AG21" s="178"/>
      <c r="AH21" s="324"/>
      <c r="AI21" s="179"/>
      <c r="AJ21" s="179"/>
      <c r="AK21" s="179"/>
      <c r="AL21" s="179"/>
      <c r="AM21" s="179"/>
      <c r="AN21" s="179"/>
      <c r="AO21" s="179"/>
      <c r="AP21" s="179"/>
      <c r="AQ21" s="179"/>
      <c r="AR21" s="179"/>
      <c r="AS21" s="179"/>
      <c r="AT21" s="179"/>
      <c r="AU21" s="179"/>
      <c r="AV21" s="179"/>
      <c r="AW21" s="179"/>
    </row>
    <row r="22" spans="1:49" s="113" customFormat="1" ht="41.5" customHeight="1" x14ac:dyDescent="0.2">
      <c r="A22" s="171">
        <v>14</v>
      </c>
      <c r="B22" s="172" t="s">
        <v>2327</v>
      </c>
      <c r="C22" s="320" t="s">
        <v>2316</v>
      </c>
      <c r="D22" s="184" t="s">
        <v>2346</v>
      </c>
      <c r="E22" s="180" t="s">
        <v>2347</v>
      </c>
      <c r="F22" s="185" t="s">
        <v>2281</v>
      </c>
      <c r="G22" s="175" t="s">
        <v>2059</v>
      </c>
      <c r="H22" s="176" t="s">
        <v>2059</v>
      </c>
      <c r="I22" s="177" t="s">
        <v>2059</v>
      </c>
      <c r="J22" s="177" t="s">
        <v>2059</v>
      </c>
      <c r="K22" s="177" t="s">
        <v>2059</v>
      </c>
      <c r="L22" s="177" t="s">
        <v>2059</v>
      </c>
      <c r="M22" s="177" t="s">
        <v>2059</v>
      </c>
      <c r="N22" s="177" t="s">
        <v>2059</v>
      </c>
      <c r="O22" s="177" t="s">
        <v>2059</v>
      </c>
      <c r="P22" s="177"/>
      <c r="Q22" s="177"/>
      <c r="R22" s="177"/>
      <c r="S22" s="177"/>
      <c r="T22" s="177" t="s">
        <v>2993</v>
      </c>
      <c r="U22" s="177"/>
      <c r="V22" s="177"/>
      <c r="W22" s="177" t="s">
        <v>2993</v>
      </c>
      <c r="X22" s="177"/>
      <c r="Y22" s="177"/>
      <c r="Z22" s="177"/>
      <c r="AA22" s="177"/>
      <c r="AB22" s="177"/>
      <c r="AC22" s="177"/>
      <c r="AD22" s="177"/>
      <c r="AE22" s="177"/>
      <c r="AF22" s="177"/>
      <c r="AG22" s="178"/>
      <c r="AH22" s="323"/>
      <c r="AI22" s="179"/>
      <c r="AJ22" s="179"/>
      <c r="AK22" s="179"/>
      <c r="AL22" s="179"/>
      <c r="AM22" s="179"/>
      <c r="AN22" s="179"/>
      <c r="AO22" s="179"/>
      <c r="AP22" s="179"/>
      <c r="AQ22" s="179"/>
      <c r="AR22" s="179"/>
      <c r="AS22" s="179"/>
      <c r="AT22" s="179"/>
      <c r="AU22" s="179"/>
      <c r="AV22" s="179"/>
      <c r="AW22" s="179"/>
    </row>
    <row r="23" spans="1:49" s="113" customFormat="1" ht="41.5" customHeight="1" x14ac:dyDescent="0.2">
      <c r="A23" s="171">
        <v>15</v>
      </c>
      <c r="B23" s="172" t="s">
        <v>2327</v>
      </c>
      <c r="C23" s="320" t="s">
        <v>2866</v>
      </c>
      <c r="D23" s="189" t="s">
        <v>2348</v>
      </c>
      <c r="E23" s="180" t="s">
        <v>2108</v>
      </c>
      <c r="F23" s="190" t="s">
        <v>2840</v>
      </c>
      <c r="G23" s="175" t="s">
        <v>2059</v>
      </c>
      <c r="H23" s="176" t="s">
        <v>2059</v>
      </c>
      <c r="I23" s="177" t="s">
        <v>2059</v>
      </c>
      <c r="J23" s="177" t="s">
        <v>1901</v>
      </c>
      <c r="K23" s="177" t="s">
        <v>2059</v>
      </c>
      <c r="L23" s="177" t="s">
        <v>2059</v>
      </c>
      <c r="M23" s="177" t="s">
        <v>2059</v>
      </c>
      <c r="N23" s="177" t="s">
        <v>2059</v>
      </c>
      <c r="O23" s="177" t="s">
        <v>2059</v>
      </c>
      <c r="P23" s="177"/>
      <c r="Q23" s="177" t="s">
        <v>2059</v>
      </c>
      <c r="R23" s="177" t="s">
        <v>2059</v>
      </c>
      <c r="S23" s="177" t="s">
        <v>2059</v>
      </c>
      <c r="T23" s="177" t="s">
        <v>2059</v>
      </c>
      <c r="U23" s="177" t="s">
        <v>2059</v>
      </c>
      <c r="V23" s="177" t="s">
        <v>1901</v>
      </c>
      <c r="W23" s="177" t="s">
        <v>2059</v>
      </c>
      <c r="X23" s="177" t="s">
        <v>1901</v>
      </c>
      <c r="Y23" s="177" t="s">
        <v>2059</v>
      </c>
      <c r="Z23" s="177" t="s">
        <v>2059</v>
      </c>
      <c r="AA23" s="177" t="s">
        <v>2059</v>
      </c>
      <c r="AB23" s="177" t="s">
        <v>2059</v>
      </c>
      <c r="AC23" s="177" t="s">
        <v>2059</v>
      </c>
      <c r="AD23" s="177"/>
      <c r="AE23" s="177" t="s">
        <v>2059</v>
      </c>
      <c r="AF23" s="177" t="s">
        <v>2059</v>
      </c>
      <c r="AG23" s="178" t="s">
        <v>2059</v>
      </c>
      <c r="AH23" s="323"/>
      <c r="AI23" s="179"/>
      <c r="AJ23" s="179"/>
      <c r="AK23" s="179"/>
      <c r="AL23" s="179"/>
      <c r="AM23" s="179"/>
      <c r="AN23" s="179"/>
      <c r="AO23" s="179"/>
      <c r="AP23" s="179"/>
      <c r="AQ23" s="179"/>
      <c r="AR23" s="179"/>
      <c r="AS23" s="179"/>
      <c r="AT23" s="179"/>
      <c r="AU23" s="179"/>
      <c r="AV23" s="179"/>
      <c r="AW23" s="179"/>
    </row>
    <row r="24" spans="1:49" s="113" customFormat="1" ht="41.5" customHeight="1" x14ac:dyDescent="0.2">
      <c r="A24" s="171">
        <v>16</v>
      </c>
      <c r="B24" s="172" t="s">
        <v>2327</v>
      </c>
      <c r="C24" s="320" t="s">
        <v>2860</v>
      </c>
      <c r="D24" s="173" t="s">
        <v>2349</v>
      </c>
      <c r="E24" s="187" t="s">
        <v>2350</v>
      </c>
      <c r="F24" s="190" t="s">
        <v>2223</v>
      </c>
      <c r="G24" s="175" t="s">
        <v>2059</v>
      </c>
      <c r="H24" s="176" t="s">
        <v>2059</v>
      </c>
      <c r="I24" s="177" t="s">
        <v>1899</v>
      </c>
      <c r="J24" s="177" t="s">
        <v>2059</v>
      </c>
      <c r="K24" s="177" t="s">
        <v>1899</v>
      </c>
      <c r="L24" s="177" t="s">
        <v>2059</v>
      </c>
      <c r="M24" s="177" t="s">
        <v>1899</v>
      </c>
      <c r="N24" s="177" t="s">
        <v>1899</v>
      </c>
      <c r="O24" s="177" t="s">
        <v>2059</v>
      </c>
      <c r="P24" s="177" t="s">
        <v>2059</v>
      </c>
      <c r="Q24" s="177" t="s">
        <v>1901</v>
      </c>
      <c r="R24" s="177" t="s">
        <v>1899</v>
      </c>
      <c r="S24" s="177" t="s">
        <v>1901</v>
      </c>
      <c r="T24" s="177" t="s">
        <v>2059</v>
      </c>
      <c r="U24" s="177" t="s">
        <v>2059</v>
      </c>
      <c r="V24" s="177" t="s">
        <v>2059</v>
      </c>
      <c r="W24" s="177" t="s">
        <v>2059</v>
      </c>
      <c r="X24" s="177" t="s">
        <v>2059</v>
      </c>
      <c r="Y24" s="177" t="s">
        <v>2059</v>
      </c>
      <c r="Z24" s="177" t="s">
        <v>2059</v>
      </c>
      <c r="AA24" s="177" t="s">
        <v>2059</v>
      </c>
      <c r="AB24" s="177" t="s">
        <v>2059</v>
      </c>
      <c r="AC24" s="177" t="s">
        <v>2059</v>
      </c>
      <c r="AD24" s="177" t="s">
        <v>1901</v>
      </c>
      <c r="AE24" s="177" t="s">
        <v>2059</v>
      </c>
      <c r="AF24" s="177" t="s">
        <v>2059</v>
      </c>
      <c r="AG24" s="178" t="s">
        <v>2059</v>
      </c>
      <c r="AH24" s="323"/>
      <c r="AI24" s="179"/>
      <c r="AJ24" s="179"/>
      <c r="AK24" s="179"/>
      <c r="AL24" s="179"/>
      <c r="AM24" s="179"/>
      <c r="AN24" s="179"/>
      <c r="AO24" s="179"/>
      <c r="AP24" s="179"/>
      <c r="AQ24" s="179"/>
      <c r="AR24" s="179"/>
      <c r="AS24" s="179"/>
      <c r="AT24" s="179"/>
      <c r="AU24" s="179"/>
      <c r="AV24" s="179"/>
      <c r="AW24" s="179"/>
    </row>
    <row r="25" spans="1:49" s="113" customFormat="1" ht="41.5" customHeight="1" x14ac:dyDescent="0.2">
      <c r="A25" s="171">
        <v>17</v>
      </c>
      <c r="B25" s="172" t="s">
        <v>2351</v>
      </c>
      <c r="C25" s="320" t="s">
        <v>2867</v>
      </c>
      <c r="D25" s="173" t="s">
        <v>2352</v>
      </c>
      <c r="E25" s="164" t="s">
        <v>2353</v>
      </c>
      <c r="F25" s="183" t="s">
        <v>2354</v>
      </c>
      <c r="G25" s="175" t="s">
        <v>1901</v>
      </c>
      <c r="H25" s="176" t="s">
        <v>1901</v>
      </c>
      <c r="I25" s="177" t="s">
        <v>1901</v>
      </c>
      <c r="J25" s="177" t="s">
        <v>2059</v>
      </c>
      <c r="K25" s="177" t="s">
        <v>1901</v>
      </c>
      <c r="L25" s="177" t="s">
        <v>1901</v>
      </c>
      <c r="M25" s="177" t="s">
        <v>2059</v>
      </c>
      <c r="N25" s="177" t="s">
        <v>2059</v>
      </c>
      <c r="O25" s="177" t="s">
        <v>2059</v>
      </c>
      <c r="P25" s="177" t="s">
        <v>2059</v>
      </c>
      <c r="Q25" s="177" t="s">
        <v>2059</v>
      </c>
      <c r="R25" s="177" t="s">
        <v>2059</v>
      </c>
      <c r="S25" s="177" t="s">
        <v>2059</v>
      </c>
      <c r="T25" s="177" t="s">
        <v>1899</v>
      </c>
      <c r="U25" s="177" t="s">
        <v>1901</v>
      </c>
      <c r="V25" s="177" t="s">
        <v>1901</v>
      </c>
      <c r="W25" s="177" t="s">
        <v>2059</v>
      </c>
      <c r="X25" s="177" t="s">
        <v>1899</v>
      </c>
      <c r="Y25" s="177" t="s">
        <v>2059</v>
      </c>
      <c r="Z25" s="177" t="s">
        <v>2059</v>
      </c>
      <c r="AA25" s="177" t="s">
        <v>2059</v>
      </c>
      <c r="AB25" s="177" t="s">
        <v>1901</v>
      </c>
      <c r="AC25" s="177" t="s">
        <v>1901</v>
      </c>
      <c r="AD25" s="177" t="s">
        <v>2059</v>
      </c>
      <c r="AE25" s="177" t="s">
        <v>1901</v>
      </c>
      <c r="AF25" s="177"/>
      <c r="AG25" s="178"/>
      <c r="AH25" s="324"/>
      <c r="AI25" s="179"/>
      <c r="AJ25" s="179"/>
      <c r="AK25" s="179"/>
      <c r="AL25" s="179"/>
      <c r="AM25" s="179"/>
      <c r="AN25" s="179"/>
      <c r="AO25" s="179"/>
      <c r="AP25" s="179"/>
      <c r="AQ25" s="179"/>
      <c r="AR25" s="179"/>
      <c r="AS25" s="179"/>
      <c r="AT25" s="179"/>
      <c r="AU25" s="179"/>
      <c r="AV25" s="179"/>
      <c r="AW25" s="179"/>
    </row>
    <row r="26" spans="1:49" s="113" customFormat="1" ht="41.5" customHeight="1" x14ac:dyDescent="0.2">
      <c r="A26" s="171">
        <v>18</v>
      </c>
      <c r="B26" s="172" t="s">
        <v>2327</v>
      </c>
      <c r="C26" s="172" t="s">
        <v>2868</v>
      </c>
      <c r="D26" s="181" t="s">
        <v>2355</v>
      </c>
      <c r="E26" s="164" t="s">
        <v>2356</v>
      </c>
      <c r="F26" s="190" t="s">
        <v>2357</v>
      </c>
      <c r="G26" s="175" t="s">
        <v>2059</v>
      </c>
      <c r="H26" s="176" t="s">
        <v>2059</v>
      </c>
      <c r="I26" s="177" t="s">
        <v>2059</v>
      </c>
      <c r="J26" s="177" t="s">
        <v>2059</v>
      </c>
      <c r="K26" s="177" t="s">
        <v>1901</v>
      </c>
      <c r="L26" s="177" t="s">
        <v>2059</v>
      </c>
      <c r="M26" s="177" t="s">
        <v>1901</v>
      </c>
      <c r="N26" s="177" t="s">
        <v>1901</v>
      </c>
      <c r="O26" s="177" t="s">
        <v>2059</v>
      </c>
      <c r="P26" s="177" t="s">
        <v>2059</v>
      </c>
      <c r="Q26" s="177" t="s">
        <v>2059</v>
      </c>
      <c r="R26" s="177" t="s">
        <v>2059</v>
      </c>
      <c r="S26" s="177" t="s">
        <v>2059</v>
      </c>
      <c r="T26" s="177" t="s">
        <v>2059</v>
      </c>
      <c r="U26" s="177" t="s">
        <v>2059</v>
      </c>
      <c r="V26" s="177" t="s">
        <v>2059</v>
      </c>
      <c r="W26" s="177" t="s">
        <v>2059</v>
      </c>
      <c r="X26" s="177" t="s">
        <v>2059</v>
      </c>
      <c r="Y26" s="177" t="s">
        <v>2059</v>
      </c>
      <c r="Z26" s="177" t="s">
        <v>2059</v>
      </c>
      <c r="AA26" s="177" t="s">
        <v>2059</v>
      </c>
      <c r="AB26" s="177" t="s">
        <v>2059</v>
      </c>
      <c r="AC26" s="177" t="s">
        <v>2059</v>
      </c>
      <c r="AD26" s="177" t="s">
        <v>2059</v>
      </c>
      <c r="AE26" s="177" t="s">
        <v>2059</v>
      </c>
      <c r="AF26" s="177"/>
      <c r="AG26" s="178"/>
      <c r="AH26" s="324"/>
      <c r="AI26" s="179"/>
      <c r="AJ26" s="179"/>
      <c r="AK26" s="179"/>
      <c r="AL26" s="179"/>
      <c r="AM26" s="179"/>
      <c r="AN26" s="179"/>
      <c r="AO26" s="179"/>
      <c r="AP26" s="179"/>
      <c r="AQ26" s="179"/>
      <c r="AR26" s="179"/>
      <c r="AS26" s="179"/>
      <c r="AT26" s="179"/>
      <c r="AU26" s="179"/>
      <c r="AV26" s="179"/>
      <c r="AW26" s="179"/>
    </row>
    <row r="27" spans="1:49" s="113" customFormat="1" ht="41.5" customHeight="1" x14ac:dyDescent="0.2">
      <c r="A27" s="171">
        <v>19</v>
      </c>
      <c r="B27" s="172" t="s">
        <v>61</v>
      </c>
      <c r="C27" s="172" t="s">
        <v>2869</v>
      </c>
      <c r="D27" s="191" t="s">
        <v>2358</v>
      </c>
      <c r="E27" s="180" t="s">
        <v>2359</v>
      </c>
      <c r="F27" s="190" t="s">
        <v>2360</v>
      </c>
      <c r="G27" s="175" t="s">
        <v>1899</v>
      </c>
      <c r="H27" s="176" t="s">
        <v>2059</v>
      </c>
      <c r="I27" s="177" t="s">
        <v>2059</v>
      </c>
      <c r="J27" s="177" t="s">
        <v>2059</v>
      </c>
      <c r="K27" s="177" t="s">
        <v>2059</v>
      </c>
      <c r="L27" s="177" t="s">
        <v>2059</v>
      </c>
      <c r="M27" s="177" t="s">
        <v>2059</v>
      </c>
      <c r="N27" s="177" t="s">
        <v>2059</v>
      </c>
      <c r="O27" s="177" t="s">
        <v>2059</v>
      </c>
      <c r="P27" s="177" t="s">
        <v>2059</v>
      </c>
      <c r="Q27" s="177" t="s">
        <v>1899</v>
      </c>
      <c r="R27" s="177" t="s">
        <v>2059</v>
      </c>
      <c r="S27" s="177" t="s">
        <v>2059</v>
      </c>
      <c r="T27" s="177" t="s">
        <v>2059</v>
      </c>
      <c r="U27" s="177" t="s">
        <v>2059</v>
      </c>
      <c r="V27" s="177" t="s">
        <v>2059</v>
      </c>
      <c r="W27" s="177" t="s">
        <v>2059</v>
      </c>
      <c r="X27" s="177" t="s">
        <v>2059</v>
      </c>
      <c r="Y27" s="177" t="s">
        <v>2059</v>
      </c>
      <c r="Z27" s="177" t="s">
        <v>2059</v>
      </c>
      <c r="AA27" s="177" t="s">
        <v>2059</v>
      </c>
      <c r="AB27" s="177" t="s">
        <v>2059</v>
      </c>
      <c r="AC27" s="177" t="s">
        <v>2059</v>
      </c>
      <c r="AD27" s="177" t="s">
        <v>2059</v>
      </c>
      <c r="AE27" s="177" t="s">
        <v>1899</v>
      </c>
      <c r="AF27" s="177"/>
      <c r="AG27" s="178"/>
      <c r="AH27" s="324"/>
      <c r="AI27" s="179"/>
      <c r="AJ27" s="179"/>
      <c r="AK27" s="179"/>
      <c r="AL27" s="179"/>
      <c r="AM27" s="179"/>
      <c r="AN27" s="179"/>
      <c r="AO27" s="179"/>
      <c r="AP27" s="179"/>
      <c r="AQ27" s="179"/>
      <c r="AR27" s="179"/>
      <c r="AS27" s="179"/>
      <c r="AT27" s="179"/>
      <c r="AU27" s="179"/>
      <c r="AV27" s="179"/>
      <c r="AW27" s="179"/>
    </row>
    <row r="28" spans="1:49" s="113" customFormat="1" ht="41.5" customHeight="1" x14ac:dyDescent="0.2">
      <c r="A28" s="171">
        <v>20</v>
      </c>
      <c r="B28" s="172" t="s">
        <v>2327</v>
      </c>
      <c r="C28" s="320" t="s">
        <v>2870</v>
      </c>
      <c r="D28" s="173" t="s">
        <v>2361</v>
      </c>
      <c r="E28" s="164" t="s">
        <v>2362</v>
      </c>
      <c r="F28" s="190" t="s">
        <v>3007</v>
      </c>
      <c r="G28" s="175" t="s">
        <v>2059</v>
      </c>
      <c r="H28" s="176" t="s">
        <v>2059</v>
      </c>
      <c r="I28" s="177" t="s">
        <v>2059</v>
      </c>
      <c r="J28" s="177" t="s">
        <v>2059</v>
      </c>
      <c r="K28" s="177" t="s">
        <v>2059</v>
      </c>
      <c r="L28" s="177" t="s">
        <v>2059</v>
      </c>
      <c r="M28" s="177" t="s">
        <v>1901</v>
      </c>
      <c r="N28" s="177" t="s">
        <v>2059</v>
      </c>
      <c r="O28" s="177" t="s">
        <v>2059</v>
      </c>
      <c r="P28" s="177" t="s">
        <v>2059</v>
      </c>
      <c r="Q28" s="177" t="s">
        <v>2059</v>
      </c>
      <c r="R28" s="177" t="s">
        <v>2059</v>
      </c>
      <c r="S28" s="177" t="s">
        <v>2059</v>
      </c>
      <c r="T28" s="177" t="s">
        <v>2059</v>
      </c>
      <c r="U28" s="177" t="s">
        <v>2059</v>
      </c>
      <c r="V28" s="177" t="s">
        <v>1901</v>
      </c>
      <c r="W28" s="177" t="s">
        <v>2059</v>
      </c>
      <c r="X28" s="177" t="s">
        <v>1901</v>
      </c>
      <c r="Y28" s="177" t="s">
        <v>2059</v>
      </c>
      <c r="Z28" s="177" t="s">
        <v>2059</v>
      </c>
      <c r="AA28" s="177" t="s">
        <v>2059</v>
      </c>
      <c r="AB28" s="177" t="s">
        <v>2059</v>
      </c>
      <c r="AC28" s="177" t="s">
        <v>2059</v>
      </c>
      <c r="AD28" s="177" t="s">
        <v>2059</v>
      </c>
      <c r="AE28" s="177" t="s">
        <v>2059</v>
      </c>
      <c r="AF28" s="177" t="s">
        <v>2059</v>
      </c>
      <c r="AG28" s="178"/>
      <c r="AH28" s="324"/>
      <c r="AI28" s="179"/>
      <c r="AJ28" s="179"/>
      <c r="AK28" s="179"/>
      <c r="AL28" s="179"/>
      <c r="AM28" s="179"/>
      <c r="AN28" s="179"/>
      <c r="AO28" s="179"/>
      <c r="AP28" s="179"/>
      <c r="AQ28" s="179"/>
      <c r="AR28" s="179"/>
      <c r="AS28" s="179"/>
      <c r="AT28" s="179"/>
      <c r="AU28" s="179"/>
      <c r="AV28" s="179"/>
      <c r="AW28" s="179"/>
    </row>
    <row r="29" spans="1:49" s="113" customFormat="1" ht="41.5" customHeight="1" x14ac:dyDescent="0.2">
      <c r="A29" s="171">
        <v>21</v>
      </c>
      <c r="B29" s="172" t="s">
        <v>2309</v>
      </c>
      <c r="C29" s="172" t="s">
        <v>2316</v>
      </c>
      <c r="D29" s="181" t="s">
        <v>2363</v>
      </c>
      <c r="E29" s="164" t="s">
        <v>2364</v>
      </c>
      <c r="F29" s="183" t="s">
        <v>2224</v>
      </c>
      <c r="G29" s="175" t="s">
        <v>1901</v>
      </c>
      <c r="H29" s="176" t="s">
        <v>1901</v>
      </c>
      <c r="I29" s="177" t="s">
        <v>2059</v>
      </c>
      <c r="J29" s="177" t="s">
        <v>2059</v>
      </c>
      <c r="K29" s="177" t="s">
        <v>2059</v>
      </c>
      <c r="L29" s="177" t="s">
        <v>2059</v>
      </c>
      <c r="M29" s="177" t="s">
        <v>1901</v>
      </c>
      <c r="N29" s="177" t="s">
        <v>2059</v>
      </c>
      <c r="O29" s="177" t="s">
        <v>2059</v>
      </c>
      <c r="P29" s="177"/>
      <c r="Q29" s="177" t="s">
        <v>2059</v>
      </c>
      <c r="R29" s="177" t="s">
        <v>2059</v>
      </c>
      <c r="S29" s="177" t="s">
        <v>2059</v>
      </c>
      <c r="T29" s="177" t="s">
        <v>2059</v>
      </c>
      <c r="U29" s="177" t="s">
        <v>2059</v>
      </c>
      <c r="V29" s="177" t="s">
        <v>2059</v>
      </c>
      <c r="W29" s="177" t="s">
        <v>2059</v>
      </c>
      <c r="X29" s="177" t="s">
        <v>2059</v>
      </c>
      <c r="Y29" s="177" t="s">
        <v>2059</v>
      </c>
      <c r="Z29" s="177" t="s">
        <v>2059</v>
      </c>
      <c r="AA29" s="177" t="s">
        <v>2059</v>
      </c>
      <c r="AB29" s="177" t="s">
        <v>2059</v>
      </c>
      <c r="AC29" s="177" t="s">
        <v>2059</v>
      </c>
      <c r="AD29" s="177"/>
      <c r="AE29" s="177" t="s">
        <v>2059</v>
      </c>
      <c r="AF29" s="177" t="s">
        <v>2059</v>
      </c>
      <c r="AG29" s="178" t="s">
        <v>2059</v>
      </c>
      <c r="AH29" s="323"/>
      <c r="AI29" s="179"/>
      <c r="AJ29" s="179"/>
      <c r="AK29" s="179"/>
      <c r="AL29" s="179"/>
      <c r="AM29" s="179"/>
      <c r="AN29" s="179"/>
      <c r="AO29" s="179"/>
      <c r="AP29" s="179"/>
      <c r="AQ29" s="179"/>
      <c r="AR29" s="179"/>
      <c r="AS29" s="179"/>
      <c r="AT29" s="179"/>
      <c r="AU29" s="179"/>
      <c r="AV29" s="179"/>
      <c r="AW29" s="179"/>
    </row>
    <row r="30" spans="1:49" s="113" customFormat="1" ht="41.5" customHeight="1" x14ac:dyDescent="0.2">
      <c r="A30" s="171">
        <v>22</v>
      </c>
      <c r="B30" s="172" t="s">
        <v>2327</v>
      </c>
      <c r="C30" s="320" t="s">
        <v>2860</v>
      </c>
      <c r="D30" s="173" t="s">
        <v>2365</v>
      </c>
      <c r="E30" s="164" t="s">
        <v>2132</v>
      </c>
      <c r="F30" s="190" t="s">
        <v>2841</v>
      </c>
      <c r="G30" s="175" t="s">
        <v>1901</v>
      </c>
      <c r="H30" s="176" t="s">
        <v>1901</v>
      </c>
      <c r="I30" s="177" t="s">
        <v>2059</v>
      </c>
      <c r="J30" s="177" t="s">
        <v>2059</v>
      </c>
      <c r="K30" s="177" t="s">
        <v>2059</v>
      </c>
      <c r="L30" s="177" t="s">
        <v>2059</v>
      </c>
      <c r="M30" s="177" t="s">
        <v>2059</v>
      </c>
      <c r="N30" s="177" t="s">
        <v>2059</v>
      </c>
      <c r="O30" s="177" t="s">
        <v>2059</v>
      </c>
      <c r="P30" s="177" t="s">
        <v>2059</v>
      </c>
      <c r="Q30" s="177" t="s">
        <v>2059</v>
      </c>
      <c r="R30" s="177" t="s">
        <v>2059</v>
      </c>
      <c r="S30" s="177" t="s">
        <v>2059</v>
      </c>
      <c r="T30" s="177" t="s">
        <v>2059</v>
      </c>
      <c r="U30" s="177" t="s">
        <v>2059</v>
      </c>
      <c r="V30" s="177" t="s">
        <v>2059</v>
      </c>
      <c r="W30" s="177" t="s">
        <v>2059</v>
      </c>
      <c r="X30" s="177" t="s">
        <v>2059</v>
      </c>
      <c r="Y30" s="177" t="s">
        <v>2059</v>
      </c>
      <c r="Z30" s="177" t="s">
        <v>2059</v>
      </c>
      <c r="AA30" s="177" t="s">
        <v>2059</v>
      </c>
      <c r="AB30" s="177" t="s">
        <v>2059</v>
      </c>
      <c r="AC30" s="177" t="s">
        <v>2059</v>
      </c>
      <c r="AD30" s="177" t="s">
        <v>2059</v>
      </c>
      <c r="AE30" s="177" t="s">
        <v>1901</v>
      </c>
      <c r="AF30" s="177" t="s">
        <v>2059</v>
      </c>
      <c r="AG30" s="178"/>
      <c r="AH30" s="323"/>
      <c r="AI30" s="179"/>
      <c r="AJ30" s="179"/>
      <c r="AK30" s="179"/>
      <c r="AL30" s="179"/>
      <c r="AM30" s="179"/>
      <c r="AN30" s="179"/>
      <c r="AO30" s="179"/>
      <c r="AP30" s="179"/>
      <c r="AQ30" s="179"/>
      <c r="AR30" s="179"/>
      <c r="AS30" s="179"/>
      <c r="AT30" s="179"/>
      <c r="AU30" s="179"/>
      <c r="AV30" s="179"/>
      <c r="AW30" s="179"/>
    </row>
    <row r="31" spans="1:49" s="113" customFormat="1" ht="41.5" customHeight="1" x14ac:dyDescent="0.2">
      <c r="A31" s="171">
        <v>23</v>
      </c>
      <c r="B31" s="172" t="s">
        <v>2323</v>
      </c>
      <c r="C31" s="172" t="s">
        <v>2316</v>
      </c>
      <c r="D31" s="181" t="s">
        <v>2366</v>
      </c>
      <c r="E31" s="192" t="s">
        <v>2367</v>
      </c>
      <c r="F31" s="183" t="s">
        <v>2225</v>
      </c>
      <c r="G31" s="175" t="s">
        <v>2059</v>
      </c>
      <c r="H31" s="176" t="s">
        <v>2059</v>
      </c>
      <c r="I31" s="177" t="s">
        <v>2059</v>
      </c>
      <c r="J31" s="177" t="s">
        <v>2059</v>
      </c>
      <c r="K31" s="177" t="s">
        <v>1901</v>
      </c>
      <c r="L31" s="177" t="s">
        <v>1901</v>
      </c>
      <c r="M31" s="177" t="s">
        <v>2059</v>
      </c>
      <c r="N31" s="177" t="s">
        <v>2059</v>
      </c>
      <c r="O31" s="177" t="s">
        <v>1901</v>
      </c>
      <c r="P31" s="177" t="s">
        <v>2059</v>
      </c>
      <c r="Q31" s="177" t="s">
        <v>2059</v>
      </c>
      <c r="R31" s="177" t="s">
        <v>2059</v>
      </c>
      <c r="S31" s="177" t="s">
        <v>1901</v>
      </c>
      <c r="T31" s="177" t="s">
        <v>2059</v>
      </c>
      <c r="U31" s="177" t="s">
        <v>2059</v>
      </c>
      <c r="V31" s="177" t="s">
        <v>2059</v>
      </c>
      <c r="W31" s="177" t="s">
        <v>2059</v>
      </c>
      <c r="X31" s="177" t="s">
        <v>2059</v>
      </c>
      <c r="Y31" s="177" t="s">
        <v>2059</v>
      </c>
      <c r="Z31" s="177" t="s">
        <v>2059</v>
      </c>
      <c r="AA31" s="177" t="s">
        <v>2059</v>
      </c>
      <c r="AB31" s="177" t="s">
        <v>2059</v>
      </c>
      <c r="AC31" s="177" t="s">
        <v>1901</v>
      </c>
      <c r="AD31" s="177" t="s">
        <v>2059</v>
      </c>
      <c r="AE31" s="177" t="s">
        <v>2059</v>
      </c>
      <c r="AF31" s="177" t="s">
        <v>2059</v>
      </c>
      <c r="AG31" s="178" t="s">
        <v>2194</v>
      </c>
      <c r="AH31" s="323"/>
      <c r="AI31" s="179"/>
      <c r="AJ31" s="179"/>
      <c r="AK31" s="179"/>
      <c r="AL31" s="179"/>
      <c r="AM31" s="179"/>
      <c r="AN31" s="179"/>
      <c r="AO31" s="179"/>
      <c r="AP31" s="179"/>
      <c r="AQ31" s="179"/>
      <c r="AR31" s="179"/>
      <c r="AS31" s="179"/>
      <c r="AT31" s="179"/>
      <c r="AU31" s="179"/>
      <c r="AV31" s="179"/>
      <c r="AW31" s="179"/>
    </row>
    <row r="32" spans="1:49" s="113" customFormat="1" ht="41.5" customHeight="1" x14ac:dyDescent="0.2">
      <c r="A32" s="171">
        <v>24</v>
      </c>
      <c r="B32" s="172" t="s">
        <v>2327</v>
      </c>
      <c r="C32" s="320" t="s">
        <v>2316</v>
      </c>
      <c r="D32" s="173" t="s">
        <v>2368</v>
      </c>
      <c r="E32" s="180" t="s">
        <v>2369</v>
      </c>
      <c r="F32" s="183" t="s">
        <v>2282</v>
      </c>
      <c r="G32" s="175" t="s">
        <v>2059</v>
      </c>
      <c r="H32" s="176" t="s">
        <v>2059</v>
      </c>
      <c r="I32" s="177" t="s">
        <v>1899</v>
      </c>
      <c r="J32" s="177" t="s">
        <v>2059</v>
      </c>
      <c r="K32" s="177" t="s">
        <v>1901</v>
      </c>
      <c r="L32" s="177" t="s">
        <v>1901</v>
      </c>
      <c r="M32" s="177" t="s">
        <v>2059</v>
      </c>
      <c r="N32" s="177" t="s">
        <v>2059</v>
      </c>
      <c r="O32" s="177" t="s">
        <v>2059</v>
      </c>
      <c r="P32" s="177" t="s">
        <v>2059</v>
      </c>
      <c r="Q32" s="177" t="s">
        <v>2059</v>
      </c>
      <c r="R32" s="177" t="s">
        <v>2059</v>
      </c>
      <c r="S32" s="177" t="s">
        <v>2059</v>
      </c>
      <c r="T32" s="177" t="s">
        <v>2059</v>
      </c>
      <c r="U32" s="177" t="s">
        <v>2059</v>
      </c>
      <c r="V32" s="177" t="s">
        <v>2059</v>
      </c>
      <c r="W32" s="177" t="s">
        <v>2059</v>
      </c>
      <c r="X32" s="177" t="s">
        <v>2059</v>
      </c>
      <c r="Y32" s="177" t="s">
        <v>2059</v>
      </c>
      <c r="Z32" s="177" t="s">
        <v>2059</v>
      </c>
      <c r="AA32" s="177" t="s">
        <v>1901</v>
      </c>
      <c r="AB32" s="177" t="s">
        <v>1899</v>
      </c>
      <c r="AC32" s="177" t="s">
        <v>2059</v>
      </c>
      <c r="AD32" s="177" t="s">
        <v>2059</v>
      </c>
      <c r="AE32" s="177" t="s">
        <v>1901</v>
      </c>
      <c r="AF32" s="177" t="s">
        <v>2059</v>
      </c>
      <c r="AG32" s="178" t="s">
        <v>2059</v>
      </c>
      <c r="AH32" s="323"/>
      <c r="AI32" s="179"/>
      <c r="AJ32" s="179"/>
      <c r="AK32" s="179"/>
      <c r="AL32" s="179"/>
      <c r="AM32" s="179"/>
      <c r="AN32" s="179"/>
      <c r="AO32" s="179"/>
      <c r="AP32" s="179"/>
      <c r="AQ32" s="179"/>
      <c r="AR32" s="179"/>
      <c r="AS32" s="179"/>
      <c r="AT32" s="179"/>
      <c r="AU32" s="179"/>
      <c r="AV32" s="179"/>
      <c r="AW32" s="179"/>
    </row>
    <row r="33" spans="1:49" s="113" customFormat="1" ht="41.5" customHeight="1" x14ac:dyDescent="0.2">
      <c r="A33" s="171">
        <v>25</v>
      </c>
      <c r="B33" s="172" t="s">
        <v>2319</v>
      </c>
      <c r="C33" s="172" t="s">
        <v>2871</v>
      </c>
      <c r="D33" s="181" t="s">
        <v>2370</v>
      </c>
      <c r="E33" s="180" t="s">
        <v>2371</v>
      </c>
      <c r="F33" s="183" t="s">
        <v>2372</v>
      </c>
      <c r="G33" s="175" t="s">
        <v>1901</v>
      </c>
      <c r="H33" s="176" t="s">
        <v>1901</v>
      </c>
      <c r="I33" s="177" t="s">
        <v>2059</v>
      </c>
      <c r="J33" s="177" t="s">
        <v>2059</v>
      </c>
      <c r="K33" s="177" t="s">
        <v>1901</v>
      </c>
      <c r="L33" s="177" t="s">
        <v>2059</v>
      </c>
      <c r="M33" s="177" t="s">
        <v>1901</v>
      </c>
      <c r="N33" s="177" t="s">
        <v>1899</v>
      </c>
      <c r="O33" s="177" t="s">
        <v>1899</v>
      </c>
      <c r="P33" s="177" t="s">
        <v>1899</v>
      </c>
      <c r="Q33" s="177" t="s">
        <v>2059</v>
      </c>
      <c r="R33" s="177" t="s">
        <v>2059</v>
      </c>
      <c r="S33" s="177" t="s">
        <v>1899</v>
      </c>
      <c r="T33" s="177" t="s">
        <v>1899</v>
      </c>
      <c r="U33" s="177" t="s">
        <v>2059</v>
      </c>
      <c r="V33" s="177" t="s">
        <v>2059</v>
      </c>
      <c r="W33" s="177" t="s">
        <v>2059</v>
      </c>
      <c r="X33" s="177" t="s">
        <v>2059</v>
      </c>
      <c r="Y33" s="177" t="s">
        <v>1901</v>
      </c>
      <c r="Z33" s="177" t="s">
        <v>2059</v>
      </c>
      <c r="AA33" s="177" t="s">
        <v>2059</v>
      </c>
      <c r="AB33" s="177" t="s">
        <v>2059</v>
      </c>
      <c r="AC33" s="177" t="s">
        <v>2059</v>
      </c>
      <c r="AD33" s="177" t="s">
        <v>2059</v>
      </c>
      <c r="AE33" s="177" t="s">
        <v>1899</v>
      </c>
      <c r="AF33" s="177" t="s">
        <v>2059</v>
      </c>
      <c r="AG33" s="178"/>
      <c r="AH33" s="324"/>
      <c r="AI33" s="179"/>
      <c r="AJ33" s="179"/>
      <c r="AK33" s="179"/>
      <c r="AL33" s="179"/>
      <c r="AM33" s="179"/>
      <c r="AN33" s="179"/>
      <c r="AO33" s="179"/>
      <c r="AP33" s="179"/>
      <c r="AQ33" s="179"/>
      <c r="AR33" s="179"/>
      <c r="AS33" s="179"/>
      <c r="AT33" s="179"/>
      <c r="AU33" s="179"/>
      <c r="AV33" s="179"/>
      <c r="AW33" s="179"/>
    </row>
    <row r="34" spans="1:49" s="113" customFormat="1" ht="41.5" customHeight="1" x14ac:dyDescent="0.2">
      <c r="A34" s="171">
        <v>26</v>
      </c>
      <c r="B34" s="172" t="s">
        <v>2309</v>
      </c>
      <c r="C34" s="320" t="s">
        <v>2316</v>
      </c>
      <c r="D34" s="184" t="s">
        <v>2373</v>
      </c>
      <c r="E34" s="164" t="s">
        <v>2374</v>
      </c>
      <c r="F34" s="185" t="s">
        <v>2226</v>
      </c>
      <c r="G34" s="175" t="s">
        <v>2059</v>
      </c>
      <c r="H34" s="176" t="s">
        <v>2059</v>
      </c>
      <c r="I34" s="177" t="s">
        <v>2059</v>
      </c>
      <c r="J34" s="177" t="s">
        <v>2059</v>
      </c>
      <c r="K34" s="177" t="s">
        <v>1901</v>
      </c>
      <c r="L34" s="177" t="s">
        <v>2059</v>
      </c>
      <c r="M34" s="177" t="s">
        <v>1901</v>
      </c>
      <c r="N34" s="177" t="s">
        <v>2059</v>
      </c>
      <c r="O34" s="177" t="s">
        <v>2059</v>
      </c>
      <c r="P34" s="177" t="s">
        <v>2059</v>
      </c>
      <c r="Q34" s="177" t="s">
        <v>2059</v>
      </c>
      <c r="R34" s="177" t="s">
        <v>2059</v>
      </c>
      <c r="S34" s="177" t="s">
        <v>1901</v>
      </c>
      <c r="T34" s="177" t="s">
        <v>2059</v>
      </c>
      <c r="U34" s="177" t="s">
        <v>2059</v>
      </c>
      <c r="V34" s="177" t="s">
        <v>2059</v>
      </c>
      <c r="W34" s="177" t="s">
        <v>2059</v>
      </c>
      <c r="X34" s="177" t="s">
        <v>2059</v>
      </c>
      <c r="Y34" s="177" t="s">
        <v>2059</v>
      </c>
      <c r="Z34" s="177" t="s">
        <v>2059</v>
      </c>
      <c r="AA34" s="177" t="s">
        <v>2059</v>
      </c>
      <c r="AB34" s="177" t="s">
        <v>2059</v>
      </c>
      <c r="AC34" s="177" t="s">
        <v>2059</v>
      </c>
      <c r="AD34" s="177" t="s">
        <v>2059</v>
      </c>
      <c r="AE34" s="177" t="s">
        <v>2059</v>
      </c>
      <c r="AF34" s="177" t="s">
        <v>2059</v>
      </c>
      <c r="AG34" s="178" t="s">
        <v>2091</v>
      </c>
      <c r="AH34" s="323"/>
      <c r="AI34" s="179"/>
      <c r="AJ34" s="179"/>
      <c r="AK34" s="179"/>
      <c r="AL34" s="179"/>
      <c r="AM34" s="179"/>
      <c r="AN34" s="179"/>
      <c r="AO34" s="179"/>
      <c r="AP34" s="179"/>
      <c r="AQ34" s="179"/>
      <c r="AR34" s="179"/>
      <c r="AS34" s="179"/>
      <c r="AT34" s="179"/>
      <c r="AU34" s="179"/>
      <c r="AV34" s="179"/>
      <c r="AW34" s="179"/>
    </row>
    <row r="35" spans="1:49" s="113" customFormat="1" ht="41.5" customHeight="1" x14ac:dyDescent="0.2">
      <c r="A35" s="171">
        <v>27</v>
      </c>
      <c r="B35" s="172" t="s">
        <v>2309</v>
      </c>
      <c r="C35" s="172" t="s">
        <v>2375</v>
      </c>
      <c r="D35" s="186" t="s">
        <v>2376</v>
      </c>
      <c r="E35" s="180" t="s">
        <v>2375</v>
      </c>
      <c r="F35" s="185" t="s">
        <v>2377</v>
      </c>
      <c r="G35" s="175" t="s">
        <v>2059</v>
      </c>
      <c r="H35" s="176" t="s">
        <v>2059</v>
      </c>
      <c r="I35" s="177" t="s">
        <v>2059</v>
      </c>
      <c r="J35" s="177" t="s">
        <v>2059</v>
      </c>
      <c r="K35" s="177" t="s">
        <v>2059</v>
      </c>
      <c r="L35" s="177" t="s">
        <v>2059</v>
      </c>
      <c r="M35" s="177" t="s">
        <v>2059</v>
      </c>
      <c r="N35" s="177" t="s">
        <v>2059</v>
      </c>
      <c r="O35" s="177" t="s">
        <v>2059</v>
      </c>
      <c r="P35" s="177" t="s">
        <v>2059</v>
      </c>
      <c r="Q35" s="177" t="s">
        <v>2059</v>
      </c>
      <c r="R35" s="177" t="s">
        <v>2059</v>
      </c>
      <c r="S35" s="177" t="s">
        <v>2059</v>
      </c>
      <c r="T35" s="177" t="s">
        <v>1901</v>
      </c>
      <c r="U35" s="177" t="s">
        <v>2059</v>
      </c>
      <c r="V35" s="177" t="s">
        <v>2059</v>
      </c>
      <c r="W35" s="177" t="s">
        <v>2059</v>
      </c>
      <c r="X35" s="177" t="s">
        <v>1899</v>
      </c>
      <c r="Y35" s="177" t="s">
        <v>2059</v>
      </c>
      <c r="Z35" s="177" t="s">
        <v>2059</v>
      </c>
      <c r="AA35" s="177" t="s">
        <v>2059</v>
      </c>
      <c r="AB35" s="177" t="s">
        <v>1901</v>
      </c>
      <c r="AC35" s="177" t="s">
        <v>2059</v>
      </c>
      <c r="AD35" s="177" t="s">
        <v>2059</v>
      </c>
      <c r="AE35" s="177" t="s">
        <v>2059</v>
      </c>
      <c r="AF35" s="177" t="s">
        <v>2059</v>
      </c>
      <c r="AG35" s="178"/>
      <c r="AH35" s="324"/>
      <c r="AI35" s="179"/>
      <c r="AJ35" s="179"/>
      <c r="AK35" s="179"/>
      <c r="AL35" s="179"/>
      <c r="AM35" s="179"/>
      <c r="AN35" s="179"/>
      <c r="AO35" s="179"/>
      <c r="AP35" s="179"/>
      <c r="AQ35" s="179"/>
      <c r="AR35" s="179"/>
      <c r="AS35" s="179"/>
      <c r="AT35" s="179"/>
      <c r="AU35" s="179"/>
      <c r="AV35" s="179"/>
      <c r="AW35" s="179"/>
    </row>
    <row r="36" spans="1:49" s="113" customFormat="1" ht="41.5" customHeight="1" x14ac:dyDescent="0.2">
      <c r="A36" s="171">
        <v>28</v>
      </c>
      <c r="B36" s="172" t="s">
        <v>2327</v>
      </c>
      <c r="C36" s="320" t="s">
        <v>2316</v>
      </c>
      <c r="D36" s="184" t="s">
        <v>2378</v>
      </c>
      <c r="E36" s="187" t="s">
        <v>2133</v>
      </c>
      <c r="F36" s="185" t="s">
        <v>2227</v>
      </c>
      <c r="G36" s="175" t="s">
        <v>2059</v>
      </c>
      <c r="H36" s="176" t="s">
        <v>2059</v>
      </c>
      <c r="I36" s="177" t="s">
        <v>2059</v>
      </c>
      <c r="J36" s="177" t="s">
        <v>2059</v>
      </c>
      <c r="K36" s="177" t="s">
        <v>1899</v>
      </c>
      <c r="L36" s="177" t="s">
        <v>2059</v>
      </c>
      <c r="M36" s="177" t="s">
        <v>1899</v>
      </c>
      <c r="N36" s="177" t="s">
        <v>2059</v>
      </c>
      <c r="O36" s="177" t="s">
        <v>2059</v>
      </c>
      <c r="P36" s="177" t="s">
        <v>1901</v>
      </c>
      <c r="Q36" s="177" t="s">
        <v>2059</v>
      </c>
      <c r="R36" s="177" t="s">
        <v>2059</v>
      </c>
      <c r="S36" s="177" t="s">
        <v>2059</v>
      </c>
      <c r="T36" s="177" t="s">
        <v>2059</v>
      </c>
      <c r="U36" s="177" t="s">
        <v>1899</v>
      </c>
      <c r="V36" s="177" t="s">
        <v>2059</v>
      </c>
      <c r="W36" s="177" t="s">
        <v>2059</v>
      </c>
      <c r="X36" s="177" t="s">
        <v>2059</v>
      </c>
      <c r="Y36" s="177" t="s">
        <v>2059</v>
      </c>
      <c r="Z36" s="177" t="s">
        <v>2059</v>
      </c>
      <c r="AA36" s="177" t="s">
        <v>2059</v>
      </c>
      <c r="AB36" s="177" t="s">
        <v>2059</v>
      </c>
      <c r="AC36" s="177" t="s">
        <v>2059</v>
      </c>
      <c r="AD36" s="177" t="s">
        <v>2059</v>
      </c>
      <c r="AE36" s="177" t="s">
        <v>1899</v>
      </c>
      <c r="AF36" s="177" t="s">
        <v>2059</v>
      </c>
      <c r="AG36" s="178"/>
      <c r="AH36" s="323"/>
      <c r="AI36" s="179"/>
      <c r="AJ36" s="179"/>
      <c r="AK36" s="179"/>
      <c r="AL36" s="179"/>
      <c r="AM36" s="179"/>
      <c r="AN36" s="179"/>
      <c r="AO36" s="179"/>
      <c r="AP36" s="179"/>
      <c r="AQ36" s="179"/>
      <c r="AR36" s="179"/>
      <c r="AS36" s="179"/>
      <c r="AT36" s="179"/>
      <c r="AU36" s="179"/>
      <c r="AV36" s="179"/>
      <c r="AW36" s="179"/>
    </row>
    <row r="37" spans="1:49" s="113" customFormat="1" ht="41.5" customHeight="1" x14ac:dyDescent="0.2">
      <c r="A37" s="171">
        <v>29</v>
      </c>
      <c r="B37" s="172" t="s">
        <v>2327</v>
      </c>
      <c r="C37" s="320" t="s">
        <v>2316</v>
      </c>
      <c r="D37" s="184" t="s">
        <v>2379</v>
      </c>
      <c r="E37" s="192" t="s">
        <v>2380</v>
      </c>
      <c r="F37" s="185" t="s">
        <v>2283</v>
      </c>
      <c r="G37" s="175" t="s">
        <v>2059</v>
      </c>
      <c r="H37" s="176" t="s">
        <v>2059</v>
      </c>
      <c r="I37" s="177" t="s">
        <v>2059</v>
      </c>
      <c r="J37" s="177" t="s">
        <v>2059</v>
      </c>
      <c r="K37" s="177" t="s">
        <v>2059</v>
      </c>
      <c r="L37" s="177" t="s">
        <v>2059</v>
      </c>
      <c r="M37" s="177" t="s">
        <v>2059</v>
      </c>
      <c r="N37" s="177" t="s">
        <v>2059</v>
      </c>
      <c r="O37" s="177" t="s">
        <v>2059</v>
      </c>
      <c r="P37" s="177"/>
      <c r="Q37" s="177" t="s">
        <v>2059</v>
      </c>
      <c r="R37" s="177" t="s">
        <v>2059</v>
      </c>
      <c r="S37" s="177" t="s">
        <v>2059</v>
      </c>
      <c r="T37" s="177" t="s">
        <v>2059</v>
      </c>
      <c r="U37" s="177" t="s">
        <v>2059</v>
      </c>
      <c r="V37" s="177" t="s">
        <v>1901</v>
      </c>
      <c r="W37" s="177" t="s">
        <v>2059</v>
      </c>
      <c r="X37" s="177" t="s">
        <v>1901</v>
      </c>
      <c r="Y37" s="177" t="s">
        <v>2059</v>
      </c>
      <c r="Z37" s="177" t="s">
        <v>2059</v>
      </c>
      <c r="AA37" s="177" t="s">
        <v>2059</v>
      </c>
      <c r="AB37" s="177" t="s">
        <v>2059</v>
      </c>
      <c r="AC37" s="177" t="s">
        <v>2059</v>
      </c>
      <c r="AD37" s="177"/>
      <c r="AE37" s="177" t="s">
        <v>2059</v>
      </c>
      <c r="AF37" s="177" t="s">
        <v>2059</v>
      </c>
      <c r="AG37" s="178" t="s">
        <v>2059</v>
      </c>
      <c r="AH37" s="323"/>
      <c r="AI37" s="179"/>
      <c r="AJ37" s="179"/>
      <c r="AK37" s="179"/>
      <c r="AL37" s="179"/>
      <c r="AM37" s="179"/>
      <c r="AN37" s="179"/>
      <c r="AO37" s="179"/>
      <c r="AP37" s="179"/>
      <c r="AQ37" s="179"/>
      <c r="AR37" s="179"/>
      <c r="AS37" s="179"/>
      <c r="AT37" s="179"/>
      <c r="AU37" s="179"/>
      <c r="AV37" s="179"/>
      <c r="AW37" s="179"/>
    </row>
    <row r="38" spans="1:49" s="113" customFormat="1" ht="41.5" customHeight="1" x14ac:dyDescent="0.2">
      <c r="A38" s="171">
        <v>30</v>
      </c>
      <c r="B38" s="172" t="s">
        <v>2319</v>
      </c>
      <c r="C38" s="172" t="s">
        <v>2316</v>
      </c>
      <c r="D38" s="181" t="s">
        <v>2381</v>
      </c>
      <c r="E38" s="180" t="s">
        <v>2382</v>
      </c>
      <c r="F38" s="183" t="s">
        <v>2383</v>
      </c>
      <c r="G38" s="175" t="s">
        <v>1901</v>
      </c>
      <c r="H38" s="176" t="s">
        <v>2059</v>
      </c>
      <c r="I38" s="177" t="s">
        <v>2059</v>
      </c>
      <c r="J38" s="177" t="s">
        <v>2059</v>
      </c>
      <c r="K38" s="177" t="s">
        <v>1899</v>
      </c>
      <c r="L38" s="177" t="s">
        <v>2059</v>
      </c>
      <c r="M38" s="177" t="s">
        <v>2059</v>
      </c>
      <c r="N38" s="177" t="s">
        <v>2059</v>
      </c>
      <c r="O38" s="177" t="s">
        <v>2059</v>
      </c>
      <c r="P38" s="177" t="s">
        <v>2059</v>
      </c>
      <c r="Q38" s="177" t="s">
        <v>2059</v>
      </c>
      <c r="R38" s="177" t="s">
        <v>2059</v>
      </c>
      <c r="S38" s="177" t="s">
        <v>2059</v>
      </c>
      <c r="T38" s="177" t="s">
        <v>2059</v>
      </c>
      <c r="U38" s="177" t="s">
        <v>1899</v>
      </c>
      <c r="V38" s="177" t="s">
        <v>2059</v>
      </c>
      <c r="W38" s="177" t="s">
        <v>2059</v>
      </c>
      <c r="X38" s="177" t="s">
        <v>2059</v>
      </c>
      <c r="Y38" s="177" t="s">
        <v>2059</v>
      </c>
      <c r="Z38" s="177" t="s">
        <v>2059</v>
      </c>
      <c r="AA38" s="177" t="s">
        <v>2059</v>
      </c>
      <c r="AB38" s="177" t="s">
        <v>1899</v>
      </c>
      <c r="AC38" s="177" t="s">
        <v>2059</v>
      </c>
      <c r="AD38" s="177" t="s">
        <v>2059</v>
      </c>
      <c r="AE38" s="177" t="s">
        <v>1899</v>
      </c>
      <c r="AF38" s="177" t="s">
        <v>2059</v>
      </c>
      <c r="AG38" s="178" t="s">
        <v>2059</v>
      </c>
      <c r="AH38" s="323"/>
      <c r="AI38" s="179"/>
      <c r="AJ38" s="179"/>
      <c r="AK38" s="179"/>
      <c r="AL38" s="179"/>
      <c r="AM38" s="179"/>
      <c r="AN38" s="179"/>
      <c r="AO38" s="179"/>
      <c r="AP38" s="179"/>
      <c r="AQ38" s="179"/>
      <c r="AR38" s="179"/>
      <c r="AS38" s="179"/>
      <c r="AT38" s="179"/>
      <c r="AU38" s="179"/>
      <c r="AV38" s="179"/>
      <c r="AW38" s="179"/>
    </row>
    <row r="39" spans="1:49" s="113" customFormat="1" ht="41.5" customHeight="1" x14ac:dyDescent="0.2">
      <c r="A39" s="171">
        <v>31</v>
      </c>
      <c r="B39" s="172" t="s">
        <v>2384</v>
      </c>
      <c r="C39" s="320" t="s">
        <v>2316</v>
      </c>
      <c r="D39" s="173" t="s">
        <v>2385</v>
      </c>
      <c r="E39" s="187" t="s">
        <v>2386</v>
      </c>
      <c r="F39" s="183" t="s">
        <v>2284</v>
      </c>
      <c r="G39" s="175" t="s">
        <v>2059</v>
      </c>
      <c r="H39" s="176" t="s">
        <v>2059</v>
      </c>
      <c r="I39" s="177" t="s">
        <v>2059</v>
      </c>
      <c r="J39" s="177" t="s">
        <v>2059</v>
      </c>
      <c r="K39" s="177" t="s">
        <v>2059</v>
      </c>
      <c r="L39" s="177" t="s">
        <v>2059</v>
      </c>
      <c r="M39" s="177" t="s">
        <v>2059</v>
      </c>
      <c r="N39" s="177" t="s">
        <v>2059</v>
      </c>
      <c r="O39" s="177" t="s">
        <v>2059</v>
      </c>
      <c r="P39" s="177"/>
      <c r="Q39" s="177" t="s">
        <v>2059</v>
      </c>
      <c r="R39" s="177" t="s">
        <v>2059</v>
      </c>
      <c r="S39" s="177" t="s">
        <v>1901</v>
      </c>
      <c r="T39" s="177" t="s">
        <v>2059</v>
      </c>
      <c r="U39" s="177" t="s">
        <v>2059</v>
      </c>
      <c r="V39" s="177" t="s">
        <v>2059</v>
      </c>
      <c r="W39" s="177" t="s">
        <v>2059</v>
      </c>
      <c r="X39" s="177" t="s">
        <v>2059</v>
      </c>
      <c r="Y39" s="177" t="s">
        <v>2059</v>
      </c>
      <c r="Z39" s="177" t="s">
        <v>2059</v>
      </c>
      <c r="AA39" s="177" t="s">
        <v>2059</v>
      </c>
      <c r="AB39" s="177" t="s">
        <v>2059</v>
      </c>
      <c r="AC39" s="177" t="s">
        <v>2059</v>
      </c>
      <c r="AD39" s="177"/>
      <c r="AE39" s="177" t="s">
        <v>2059</v>
      </c>
      <c r="AF39" s="177" t="s">
        <v>2059</v>
      </c>
      <c r="AG39" s="178" t="s">
        <v>2059</v>
      </c>
      <c r="AH39" s="323"/>
      <c r="AI39" s="179"/>
      <c r="AJ39" s="179"/>
      <c r="AK39" s="179"/>
      <c r="AL39" s="179"/>
      <c r="AM39" s="179"/>
      <c r="AN39" s="179"/>
      <c r="AO39" s="179"/>
      <c r="AP39" s="179"/>
      <c r="AQ39" s="179"/>
      <c r="AR39" s="179"/>
      <c r="AS39" s="179"/>
      <c r="AT39" s="179"/>
      <c r="AU39" s="179"/>
      <c r="AV39" s="179"/>
      <c r="AW39" s="179"/>
    </row>
    <row r="40" spans="1:49" s="113" customFormat="1" ht="41.5" customHeight="1" x14ac:dyDescent="0.2">
      <c r="A40" s="171">
        <v>32</v>
      </c>
      <c r="B40" s="172" t="s">
        <v>2351</v>
      </c>
      <c r="C40" s="172" t="s">
        <v>2872</v>
      </c>
      <c r="D40" s="181" t="s">
        <v>2387</v>
      </c>
      <c r="E40" s="180" t="s">
        <v>2388</v>
      </c>
      <c r="F40" s="183" t="s">
        <v>2389</v>
      </c>
      <c r="G40" s="175" t="s">
        <v>1901</v>
      </c>
      <c r="H40" s="176" t="s">
        <v>2059</v>
      </c>
      <c r="I40" s="177" t="s">
        <v>2059</v>
      </c>
      <c r="J40" s="177" t="s">
        <v>2059</v>
      </c>
      <c r="K40" s="177" t="s">
        <v>1899</v>
      </c>
      <c r="L40" s="177" t="s">
        <v>2059</v>
      </c>
      <c r="M40" s="177" t="s">
        <v>2059</v>
      </c>
      <c r="N40" s="177" t="s">
        <v>2059</v>
      </c>
      <c r="O40" s="177" t="s">
        <v>2059</v>
      </c>
      <c r="P40" s="177" t="s">
        <v>2059</v>
      </c>
      <c r="Q40" s="177" t="s">
        <v>2059</v>
      </c>
      <c r="R40" s="177" t="s">
        <v>2059</v>
      </c>
      <c r="S40" s="177" t="s">
        <v>2059</v>
      </c>
      <c r="T40" s="177" t="s">
        <v>2059</v>
      </c>
      <c r="U40" s="177" t="s">
        <v>2059</v>
      </c>
      <c r="V40" s="177" t="s">
        <v>2059</v>
      </c>
      <c r="W40" s="177" t="s">
        <v>2059</v>
      </c>
      <c r="X40" s="177" t="s">
        <v>2059</v>
      </c>
      <c r="Y40" s="177" t="s">
        <v>2059</v>
      </c>
      <c r="Z40" s="177" t="s">
        <v>2059</v>
      </c>
      <c r="AA40" s="177" t="s">
        <v>2059</v>
      </c>
      <c r="AB40" s="177" t="s">
        <v>2059</v>
      </c>
      <c r="AC40" s="177" t="s">
        <v>2059</v>
      </c>
      <c r="AD40" s="177" t="s">
        <v>2059</v>
      </c>
      <c r="AE40" s="177" t="s">
        <v>1899</v>
      </c>
      <c r="AF40" s="177"/>
      <c r="AG40" s="178"/>
      <c r="AH40" s="324"/>
      <c r="AI40" s="179"/>
      <c r="AJ40" s="179"/>
      <c r="AK40" s="179"/>
      <c r="AL40" s="179"/>
      <c r="AM40" s="179"/>
      <c r="AN40" s="179"/>
      <c r="AO40" s="179"/>
      <c r="AP40" s="179"/>
      <c r="AQ40" s="179"/>
      <c r="AR40" s="179"/>
      <c r="AS40" s="179"/>
      <c r="AT40" s="179"/>
      <c r="AU40" s="179"/>
      <c r="AV40" s="179"/>
      <c r="AW40" s="179"/>
    </row>
    <row r="41" spans="1:49" s="113" customFormat="1" ht="41.5" customHeight="1" x14ac:dyDescent="0.2">
      <c r="A41" s="171">
        <v>33</v>
      </c>
      <c r="B41" s="172" t="s">
        <v>2319</v>
      </c>
      <c r="C41" s="320" t="s">
        <v>2873</v>
      </c>
      <c r="D41" s="173" t="s">
        <v>2390</v>
      </c>
      <c r="E41" s="187" t="s">
        <v>2391</v>
      </c>
      <c r="F41" s="183" t="s">
        <v>2392</v>
      </c>
      <c r="G41" s="175" t="s">
        <v>2059</v>
      </c>
      <c r="H41" s="176" t="s">
        <v>2059</v>
      </c>
      <c r="I41" s="177" t="s">
        <v>2059</v>
      </c>
      <c r="J41" s="177" t="s">
        <v>2059</v>
      </c>
      <c r="K41" s="177" t="s">
        <v>2059</v>
      </c>
      <c r="L41" s="177" t="s">
        <v>1901</v>
      </c>
      <c r="M41" s="177" t="s">
        <v>2059</v>
      </c>
      <c r="N41" s="177" t="s">
        <v>2059</v>
      </c>
      <c r="O41" s="177" t="s">
        <v>2059</v>
      </c>
      <c r="P41" s="177" t="s">
        <v>1901</v>
      </c>
      <c r="Q41" s="177" t="s">
        <v>2059</v>
      </c>
      <c r="R41" s="177" t="s">
        <v>2059</v>
      </c>
      <c r="S41" s="177" t="s">
        <v>1901</v>
      </c>
      <c r="T41" s="177" t="s">
        <v>2059</v>
      </c>
      <c r="U41" s="177" t="s">
        <v>2059</v>
      </c>
      <c r="V41" s="177" t="s">
        <v>1901</v>
      </c>
      <c r="W41" s="177" t="s">
        <v>2059</v>
      </c>
      <c r="X41" s="177" t="s">
        <v>1901</v>
      </c>
      <c r="Y41" s="177" t="s">
        <v>2059</v>
      </c>
      <c r="Z41" s="177" t="s">
        <v>1901</v>
      </c>
      <c r="AA41" s="177" t="s">
        <v>1901</v>
      </c>
      <c r="AB41" s="177" t="s">
        <v>2059</v>
      </c>
      <c r="AC41" s="177" t="s">
        <v>2059</v>
      </c>
      <c r="AD41" s="177" t="s">
        <v>2059</v>
      </c>
      <c r="AE41" s="177" t="s">
        <v>2059</v>
      </c>
      <c r="AF41" s="177" t="s">
        <v>1901</v>
      </c>
      <c r="AG41" s="178" t="s">
        <v>2393</v>
      </c>
      <c r="AH41" s="324"/>
      <c r="AI41" s="179"/>
      <c r="AJ41" s="179"/>
      <c r="AK41" s="179"/>
      <c r="AL41" s="179"/>
      <c r="AM41" s="179"/>
      <c r="AN41" s="179"/>
      <c r="AO41" s="179"/>
      <c r="AP41" s="179"/>
      <c r="AQ41" s="179"/>
      <c r="AR41" s="179"/>
      <c r="AS41" s="179"/>
      <c r="AT41" s="179"/>
      <c r="AU41" s="179"/>
      <c r="AV41" s="179"/>
      <c r="AW41" s="179"/>
    </row>
    <row r="42" spans="1:49" s="113" customFormat="1" ht="41.5" customHeight="1" x14ac:dyDescent="0.2">
      <c r="A42" s="171">
        <v>34</v>
      </c>
      <c r="B42" s="172" t="s">
        <v>2315</v>
      </c>
      <c r="C42" s="172" t="s">
        <v>2316</v>
      </c>
      <c r="D42" s="181" t="s">
        <v>2394</v>
      </c>
      <c r="E42" s="180" t="s">
        <v>2395</v>
      </c>
      <c r="F42" s="183" t="s">
        <v>2228</v>
      </c>
      <c r="G42" s="175" t="s">
        <v>1901</v>
      </c>
      <c r="H42" s="176" t="s">
        <v>2059</v>
      </c>
      <c r="I42" s="177" t="s">
        <v>2059</v>
      </c>
      <c r="J42" s="177" t="s">
        <v>2059</v>
      </c>
      <c r="K42" s="177" t="s">
        <v>1901</v>
      </c>
      <c r="L42" s="177" t="s">
        <v>2059</v>
      </c>
      <c r="M42" s="177" t="s">
        <v>1901</v>
      </c>
      <c r="N42" s="177" t="s">
        <v>2059</v>
      </c>
      <c r="O42" s="177" t="s">
        <v>2059</v>
      </c>
      <c r="P42" s="177"/>
      <c r="Q42" s="177" t="s">
        <v>2059</v>
      </c>
      <c r="R42" s="177" t="s">
        <v>2059</v>
      </c>
      <c r="S42" s="177" t="s">
        <v>2059</v>
      </c>
      <c r="T42" s="177" t="s">
        <v>2059</v>
      </c>
      <c r="U42" s="177" t="s">
        <v>2059</v>
      </c>
      <c r="V42" s="177" t="s">
        <v>2059</v>
      </c>
      <c r="W42" s="177" t="s">
        <v>2059</v>
      </c>
      <c r="X42" s="177" t="s">
        <v>2059</v>
      </c>
      <c r="Y42" s="177" t="s">
        <v>2059</v>
      </c>
      <c r="Z42" s="177" t="s">
        <v>2059</v>
      </c>
      <c r="AA42" s="177" t="s">
        <v>2059</v>
      </c>
      <c r="AB42" s="177" t="s">
        <v>2059</v>
      </c>
      <c r="AC42" s="177" t="s">
        <v>2059</v>
      </c>
      <c r="AD42" s="177"/>
      <c r="AE42" s="177" t="s">
        <v>2059</v>
      </c>
      <c r="AF42" s="177" t="s">
        <v>2059</v>
      </c>
      <c r="AG42" s="178" t="s">
        <v>2059</v>
      </c>
      <c r="AH42" s="323"/>
      <c r="AI42" s="179"/>
      <c r="AJ42" s="179"/>
      <c r="AK42" s="179"/>
      <c r="AL42" s="179"/>
      <c r="AM42" s="179"/>
      <c r="AN42" s="179"/>
      <c r="AO42" s="179"/>
      <c r="AP42" s="179"/>
      <c r="AQ42" s="179"/>
      <c r="AR42" s="179"/>
      <c r="AS42" s="179"/>
      <c r="AT42" s="179"/>
      <c r="AU42" s="179"/>
      <c r="AV42" s="179"/>
      <c r="AW42" s="179"/>
    </row>
    <row r="43" spans="1:49" s="113" customFormat="1" ht="41.5" customHeight="1" x14ac:dyDescent="0.2">
      <c r="A43" s="171">
        <v>35</v>
      </c>
      <c r="B43" s="172" t="s">
        <v>2319</v>
      </c>
      <c r="C43" s="172" t="s">
        <v>2316</v>
      </c>
      <c r="D43" s="181" t="s">
        <v>2396</v>
      </c>
      <c r="E43" s="180" t="s">
        <v>2397</v>
      </c>
      <c r="F43" s="190" t="s">
        <v>2285</v>
      </c>
      <c r="G43" s="175" t="s">
        <v>2059</v>
      </c>
      <c r="H43" s="176" t="s">
        <v>2059</v>
      </c>
      <c r="I43" s="177" t="s">
        <v>2059</v>
      </c>
      <c r="J43" s="177" t="s">
        <v>2059</v>
      </c>
      <c r="K43" s="177" t="s">
        <v>2059</v>
      </c>
      <c r="L43" s="177" t="s">
        <v>2059</v>
      </c>
      <c r="M43" s="177" t="s">
        <v>1901</v>
      </c>
      <c r="N43" s="177" t="s">
        <v>2993</v>
      </c>
      <c r="O43" s="177" t="s">
        <v>2059</v>
      </c>
      <c r="P43" s="177" t="s">
        <v>2059</v>
      </c>
      <c r="Q43" s="177" t="s">
        <v>1901</v>
      </c>
      <c r="R43" s="177" t="s">
        <v>2059</v>
      </c>
      <c r="S43" s="177" t="s">
        <v>2059</v>
      </c>
      <c r="T43" s="177" t="s">
        <v>2059</v>
      </c>
      <c r="U43" s="177" t="s">
        <v>2059</v>
      </c>
      <c r="V43" s="177" t="s">
        <v>2059</v>
      </c>
      <c r="W43" s="177" t="s">
        <v>2059</v>
      </c>
      <c r="X43" s="177" t="s">
        <v>2059</v>
      </c>
      <c r="Y43" s="177" t="s">
        <v>2059</v>
      </c>
      <c r="Z43" s="177" t="s">
        <v>2059</v>
      </c>
      <c r="AA43" s="177" t="s">
        <v>2059</v>
      </c>
      <c r="AB43" s="177" t="s">
        <v>2059</v>
      </c>
      <c r="AC43" s="177" t="s">
        <v>2059</v>
      </c>
      <c r="AD43" s="177" t="s">
        <v>2059</v>
      </c>
      <c r="AE43" s="177" t="s">
        <v>2059</v>
      </c>
      <c r="AF43" s="177" t="s">
        <v>2059</v>
      </c>
      <c r="AG43" s="178" t="s">
        <v>2059</v>
      </c>
      <c r="AH43" s="323"/>
      <c r="AI43" s="179"/>
      <c r="AJ43" s="179"/>
      <c r="AK43" s="179"/>
      <c r="AL43" s="179"/>
      <c r="AM43" s="179"/>
      <c r="AN43" s="179"/>
      <c r="AO43" s="179"/>
      <c r="AP43" s="179"/>
      <c r="AQ43" s="179"/>
      <c r="AR43" s="179"/>
      <c r="AS43" s="179"/>
      <c r="AT43" s="179"/>
      <c r="AU43" s="179"/>
      <c r="AV43" s="179"/>
      <c r="AW43" s="179"/>
    </row>
    <row r="44" spans="1:49" s="113" customFormat="1" ht="41.5" customHeight="1" x14ac:dyDescent="0.2">
      <c r="A44" s="171">
        <v>36</v>
      </c>
      <c r="B44" s="172" t="s">
        <v>2309</v>
      </c>
      <c r="C44" s="172" t="s">
        <v>2316</v>
      </c>
      <c r="D44" s="181" t="s">
        <v>2398</v>
      </c>
      <c r="E44" s="180" t="s">
        <v>2399</v>
      </c>
      <c r="F44" s="190" t="s">
        <v>2286</v>
      </c>
      <c r="G44" s="175" t="s">
        <v>2059</v>
      </c>
      <c r="H44" s="176" t="s">
        <v>2059</v>
      </c>
      <c r="I44" s="177" t="s">
        <v>2059</v>
      </c>
      <c r="J44" s="177" t="s">
        <v>2059</v>
      </c>
      <c r="K44" s="177" t="s">
        <v>1901</v>
      </c>
      <c r="L44" s="177" t="s">
        <v>1901</v>
      </c>
      <c r="M44" s="177" t="s">
        <v>1901</v>
      </c>
      <c r="N44" s="177" t="s">
        <v>1901</v>
      </c>
      <c r="O44" s="177" t="s">
        <v>2059</v>
      </c>
      <c r="P44" s="177" t="s">
        <v>2059</v>
      </c>
      <c r="Q44" s="177" t="s">
        <v>1901</v>
      </c>
      <c r="R44" s="177" t="s">
        <v>2059</v>
      </c>
      <c r="S44" s="177" t="s">
        <v>2059</v>
      </c>
      <c r="T44" s="177" t="s">
        <v>2059</v>
      </c>
      <c r="U44" s="177" t="s">
        <v>2059</v>
      </c>
      <c r="V44" s="177" t="s">
        <v>2059</v>
      </c>
      <c r="W44" s="177" t="s">
        <v>2059</v>
      </c>
      <c r="X44" s="177" t="s">
        <v>2059</v>
      </c>
      <c r="Y44" s="177" t="s">
        <v>1901</v>
      </c>
      <c r="Z44" s="177" t="s">
        <v>2059</v>
      </c>
      <c r="AA44" s="177" t="s">
        <v>2059</v>
      </c>
      <c r="AB44" s="177" t="s">
        <v>2059</v>
      </c>
      <c r="AC44" s="177" t="s">
        <v>2059</v>
      </c>
      <c r="AD44" s="177" t="s">
        <v>1901</v>
      </c>
      <c r="AE44" s="177" t="s">
        <v>2059</v>
      </c>
      <c r="AF44" s="177" t="s">
        <v>2059</v>
      </c>
      <c r="AG44" s="178" t="s">
        <v>2059</v>
      </c>
      <c r="AH44" s="323"/>
      <c r="AI44" s="179"/>
      <c r="AJ44" s="179"/>
      <c r="AK44" s="179"/>
      <c r="AL44" s="179"/>
      <c r="AM44" s="179"/>
      <c r="AN44" s="179"/>
      <c r="AO44" s="179"/>
      <c r="AP44" s="179"/>
      <c r="AQ44" s="179"/>
      <c r="AR44" s="179"/>
      <c r="AS44" s="179"/>
      <c r="AT44" s="179"/>
      <c r="AU44" s="179"/>
      <c r="AV44" s="179"/>
      <c r="AW44" s="179"/>
    </row>
    <row r="45" spans="1:49" s="113" customFormat="1" ht="41.5" customHeight="1" x14ac:dyDescent="0.2">
      <c r="A45" s="171">
        <v>37</v>
      </c>
      <c r="B45" s="172" t="s">
        <v>2400</v>
      </c>
      <c r="C45" s="172" t="s">
        <v>2874</v>
      </c>
      <c r="D45" s="181" t="s">
        <v>2401</v>
      </c>
      <c r="E45" s="180" t="s">
        <v>2402</v>
      </c>
      <c r="F45" s="183" t="s">
        <v>2403</v>
      </c>
      <c r="G45" s="175" t="s">
        <v>1901</v>
      </c>
      <c r="H45" s="176" t="s">
        <v>2059</v>
      </c>
      <c r="I45" s="177" t="s">
        <v>2059</v>
      </c>
      <c r="J45" s="177" t="s">
        <v>2059</v>
      </c>
      <c r="K45" s="177" t="s">
        <v>1899</v>
      </c>
      <c r="L45" s="177" t="s">
        <v>1899</v>
      </c>
      <c r="M45" s="177" t="s">
        <v>2059</v>
      </c>
      <c r="N45" s="177" t="s">
        <v>2059</v>
      </c>
      <c r="O45" s="177" t="s">
        <v>2059</v>
      </c>
      <c r="P45" s="177" t="s">
        <v>2059</v>
      </c>
      <c r="Q45" s="177" t="s">
        <v>2059</v>
      </c>
      <c r="R45" s="177" t="s">
        <v>2059</v>
      </c>
      <c r="S45" s="177" t="s">
        <v>2059</v>
      </c>
      <c r="T45" s="177" t="s">
        <v>2059</v>
      </c>
      <c r="U45" s="177" t="s">
        <v>2059</v>
      </c>
      <c r="V45" s="177" t="s">
        <v>2059</v>
      </c>
      <c r="W45" s="177" t="s">
        <v>2059</v>
      </c>
      <c r="X45" s="177" t="s">
        <v>2059</v>
      </c>
      <c r="Y45" s="177" t="s">
        <v>2059</v>
      </c>
      <c r="Z45" s="177" t="s">
        <v>2059</v>
      </c>
      <c r="AA45" s="177" t="s">
        <v>2059</v>
      </c>
      <c r="AB45" s="177" t="s">
        <v>2059</v>
      </c>
      <c r="AC45" s="177" t="s">
        <v>2059</v>
      </c>
      <c r="AD45" s="177" t="s">
        <v>2059</v>
      </c>
      <c r="AE45" s="177" t="s">
        <v>2059</v>
      </c>
      <c r="AF45" s="177" t="s">
        <v>2059</v>
      </c>
      <c r="AG45" s="178"/>
      <c r="AH45" s="324"/>
      <c r="AI45" s="179"/>
      <c r="AJ45" s="179"/>
      <c r="AK45" s="179"/>
      <c r="AL45" s="179"/>
      <c r="AM45" s="179"/>
      <c r="AN45" s="179"/>
      <c r="AO45" s="179"/>
      <c r="AP45" s="179"/>
      <c r="AQ45" s="179"/>
      <c r="AR45" s="179"/>
      <c r="AS45" s="179"/>
      <c r="AT45" s="179"/>
      <c r="AU45" s="179"/>
      <c r="AV45" s="179"/>
      <c r="AW45" s="179"/>
    </row>
    <row r="46" spans="1:49" s="113" customFormat="1" ht="41.5" customHeight="1" x14ac:dyDescent="0.2">
      <c r="A46" s="171">
        <v>38</v>
      </c>
      <c r="B46" s="321" t="s">
        <v>2404</v>
      </c>
      <c r="C46" s="322" t="s">
        <v>2310</v>
      </c>
      <c r="D46" s="173" t="s">
        <v>2405</v>
      </c>
      <c r="E46" s="180" t="s">
        <v>2106</v>
      </c>
      <c r="F46" s="183" t="s">
        <v>2945</v>
      </c>
      <c r="G46" s="175" t="s">
        <v>2993</v>
      </c>
      <c r="H46" s="176" t="s">
        <v>2059</v>
      </c>
      <c r="I46" s="177" t="s">
        <v>2059</v>
      </c>
      <c r="J46" s="177" t="s">
        <v>2059</v>
      </c>
      <c r="K46" s="177" t="s">
        <v>2059</v>
      </c>
      <c r="L46" s="177" t="s">
        <v>2059</v>
      </c>
      <c r="M46" s="177" t="s">
        <v>2059</v>
      </c>
      <c r="N46" s="177" t="s">
        <v>2993</v>
      </c>
      <c r="O46" s="177" t="s">
        <v>2059</v>
      </c>
      <c r="P46" s="177" t="s">
        <v>2059</v>
      </c>
      <c r="Q46" s="177" t="s">
        <v>2059</v>
      </c>
      <c r="R46" s="177" t="s">
        <v>2059</v>
      </c>
      <c r="S46" s="177" t="s">
        <v>2059</v>
      </c>
      <c r="T46" s="177" t="s">
        <v>2059</v>
      </c>
      <c r="U46" s="177" t="s">
        <v>2059</v>
      </c>
      <c r="V46" s="177" t="s">
        <v>2059</v>
      </c>
      <c r="W46" s="177" t="s">
        <v>2059</v>
      </c>
      <c r="X46" s="177" t="s">
        <v>2993</v>
      </c>
      <c r="Y46" s="177" t="s">
        <v>2059</v>
      </c>
      <c r="Z46" s="177" t="s">
        <v>2059</v>
      </c>
      <c r="AA46" s="177" t="s">
        <v>2059</v>
      </c>
      <c r="AB46" s="177" t="s">
        <v>2059</v>
      </c>
      <c r="AC46" s="177" t="s">
        <v>2059</v>
      </c>
      <c r="AD46" s="177" t="s">
        <v>2059</v>
      </c>
      <c r="AE46" s="177" t="s">
        <v>2059</v>
      </c>
      <c r="AF46" s="177" t="s">
        <v>2059</v>
      </c>
      <c r="AG46" s="178" t="s">
        <v>2059</v>
      </c>
      <c r="AH46" s="323"/>
      <c r="AI46" s="179"/>
      <c r="AJ46" s="179"/>
      <c r="AK46" s="179"/>
      <c r="AL46" s="179"/>
      <c r="AM46" s="179"/>
      <c r="AN46" s="179"/>
      <c r="AO46" s="179"/>
      <c r="AP46" s="179"/>
      <c r="AQ46" s="179"/>
      <c r="AR46" s="179"/>
      <c r="AS46" s="179"/>
      <c r="AT46" s="179"/>
      <c r="AU46" s="179"/>
      <c r="AV46" s="179"/>
      <c r="AW46" s="179"/>
    </row>
    <row r="47" spans="1:49" s="113" customFormat="1" ht="41.5" customHeight="1" x14ac:dyDescent="0.2">
      <c r="A47" s="171">
        <v>39</v>
      </c>
      <c r="B47" s="172" t="s">
        <v>2327</v>
      </c>
      <c r="C47" s="172" t="s">
        <v>2875</v>
      </c>
      <c r="D47" s="186" t="s">
        <v>2406</v>
      </c>
      <c r="E47" s="180" t="s">
        <v>2407</v>
      </c>
      <c r="F47" s="185" t="s">
        <v>2408</v>
      </c>
      <c r="G47" s="175" t="s">
        <v>2059</v>
      </c>
      <c r="H47" s="176" t="s">
        <v>2059</v>
      </c>
      <c r="I47" s="177" t="s">
        <v>2059</v>
      </c>
      <c r="J47" s="177" t="s">
        <v>2059</v>
      </c>
      <c r="K47" s="177" t="s">
        <v>1901</v>
      </c>
      <c r="L47" s="177" t="s">
        <v>2059</v>
      </c>
      <c r="M47" s="177" t="s">
        <v>1901</v>
      </c>
      <c r="N47" s="177" t="s">
        <v>1901</v>
      </c>
      <c r="O47" s="177" t="s">
        <v>2059</v>
      </c>
      <c r="P47" s="177" t="s">
        <v>2059</v>
      </c>
      <c r="Q47" s="177" t="s">
        <v>1901</v>
      </c>
      <c r="R47" s="177" t="s">
        <v>2059</v>
      </c>
      <c r="S47" s="177" t="s">
        <v>1901</v>
      </c>
      <c r="T47" s="177" t="s">
        <v>2059</v>
      </c>
      <c r="U47" s="177" t="s">
        <v>2059</v>
      </c>
      <c r="V47" s="177" t="s">
        <v>2059</v>
      </c>
      <c r="W47" s="177" t="s">
        <v>2059</v>
      </c>
      <c r="X47" s="177" t="s">
        <v>2059</v>
      </c>
      <c r="Y47" s="177" t="s">
        <v>2059</v>
      </c>
      <c r="Z47" s="177" t="s">
        <v>2059</v>
      </c>
      <c r="AA47" s="177" t="s">
        <v>2059</v>
      </c>
      <c r="AB47" s="177" t="s">
        <v>2059</v>
      </c>
      <c r="AC47" s="177" t="s">
        <v>2059</v>
      </c>
      <c r="AD47" s="177" t="s">
        <v>2059</v>
      </c>
      <c r="AE47" s="177" t="s">
        <v>2059</v>
      </c>
      <c r="AF47" s="177" t="s">
        <v>2059</v>
      </c>
      <c r="AG47" s="178"/>
      <c r="AH47" s="324"/>
      <c r="AI47" s="179"/>
      <c r="AJ47" s="179"/>
      <c r="AK47" s="179"/>
      <c r="AL47" s="179"/>
      <c r="AM47" s="179"/>
      <c r="AN47" s="179"/>
      <c r="AO47" s="179"/>
      <c r="AP47" s="179"/>
      <c r="AQ47" s="179"/>
      <c r="AR47" s="179"/>
      <c r="AS47" s="179"/>
      <c r="AT47" s="179"/>
      <c r="AU47" s="179"/>
      <c r="AV47" s="179"/>
      <c r="AW47" s="179"/>
    </row>
    <row r="48" spans="1:49" s="113" customFormat="1" ht="41.5" customHeight="1" x14ac:dyDescent="0.2">
      <c r="A48" s="171">
        <v>40</v>
      </c>
      <c r="B48" s="172" t="s">
        <v>61</v>
      </c>
      <c r="C48" s="320" t="s">
        <v>2876</v>
      </c>
      <c r="D48" s="173" t="s">
        <v>2409</v>
      </c>
      <c r="E48" s="164" t="s">
        <v>2410</v>
      </c>
      <c r="F48" s="183" t="s">
        <v>2411</v>
      </c>
      <c r="G48" s="175" t="s">
        <v>2059</v>
      </c>
      <c r="H48" s="176" t="s">
        <v>2059</v>
      </c>
      <c r="I48" s="177" t="s">
        <v>2059</v>
      </c>
      <c r="J48" s="177" t="s">
        <v>2059</v>
      </c>
      <c r="K48" s="177" t="s">
        <v>2059</v>
      </c>
      <c r="L48" s="177" t="s">
        <v>2059</v>
      </c>
      <c r="M48" s="177" t="s">
        <v>2059</v>
      </c>
      <c r="N48" s="177" t="s">
        <v>2059</v>
      </c>
      <c r="O48" s="177" t="s">
        <v>2059</v>
      </c>
      <c r="P48" s="177" t="s">
        <v>2059</v>
      </c>
      <c r="Q48" s="177" t="s">
        <v>2059</v>
      </c>
      <c r="R48" s="177" t="s">
        <v>2059</v>
      </c>
      <c r="S48" s="177" t="s">
        <v>2059</v>
      </c>
      <c r="T48" s="177" t="s">
        <v>1901</v>
      </c>
      <c r="U48" s="177" t="s">
        <v>2059</v>
      </c>
      <c r="V48" s="177" t="s">
        <v>2059</v>
      </c>
      <c r="W48" s="177" t="s">
        <v>2059</v>
      </c>
      <c r="X48" s="177" t="s">
        <v>2059</v>
      </c>
      <c r="Y48" s="177" t="s">
        <v>2059</v>
      </c>
      <c r="Z48" s="177" t="s">
        <v>2059</v>
      </c>
      <c r="AA48" s="177" t="s">
        <v>2059</v>
      </c>
      <c r="AB48" s="177" t="s">
        <v>2059</v>
      </c>
      <c r="AC48" s="177" t="s">
        <v>2059</v>
      </c>
      <c r="AD48" s="177" t="s">
        <v>2059</v>
      </c>
      <c r="AE48" s="177" t="s">
        <v>2059</v>
      </c>
      <c r="AF48" s="177"/>
      <c r="AG48" s="178"/>
      <c r="AH48" s="324"/>
      <c r="AI48" s="179"/>
      <c r="AJ48" s="179"/>
      <c r="AK48" s="179"/>
      <c r="AL48" s="179"/>
      <c r="AM48" s="179"/>
      <c r="AN48" s="179"/>
      <c r="AO48" s="179"/>
      <c r="AP48" s="179"/>
      <c r="AQ48" s="179"/>
      <c r="AR48" s="179"/>
      <c r="AS48" s="179"/>
      <c r="AT48" s="179"/>
      <c r="AU48" s="179"/>
      <c r="AV48" s="179"/>
      <c r="AW48" s="179"/>
    </row>
    <row r="49" spans="1:49" s="113" customFormat="1" ht="41.5" customHeight="1" x14ac:dyDescent="0.2">
      <c r="A49" s="171">
        <v>41</v>
      </c>
      <c r="B49" s="172" t="s">
        <v>2319</v>
      </c>
      <c r="C49" s="172" t="s">
        <v>2412</v>
      </c>
      <c r="D49" s="181" t="s">
        <v>2413</v>
      </c>
      <c r="E49" s="164" t="s">
        <v>2412</v>
      </c>
      <c r="F49" s="190" t="s">
        <v>2414</v>
      </c>
      <c r="G49" s="175" t="s">
        <v>2059</v>
      </c>
      <c r="H49" s="176" t="s">
        <v>2059</v>
      </c>
      <c r="I49" s="177" t="s">
        <v>2059</v>
      </c>
      <c r="J49" s="177" t="s">
        <v>2059</v>
      </c>
      <c r="K49" s="177" t="s">
        <v>2059</v>
      </c>
      <c r="L49" s="177" t="s">
        <v>2059</v>
      </c>
      <c r="M49" s="177" t="s">
        <v>2059</v>
      </c>
      <c r="N49" s="177" t="s">
        <v>2059</v>
      </c>
      <c r="O49" s="177" t="s">
        <v>2059</v>
      </c>
      <c r="P49" s="177" t="s">
        <v>2059</v>
      </c>
      <c r="Q49" s="177" t="s">
        <v>2059</v>
      </c>
      <c r="R49" s="177" t="s">
        <v>2059</v>
      </c>
      <c r="S49" s="177" t="s">
        <v>1901</v>
      </c>
      <c r="T49" s="177" t="s">
        <v>2059</v>
      </c>
      <c r="U49" s="177" t="s">
        <v>2059</v>
      </c>
      <c r="V49" s="177" t="s">
        <v>2059</v>
      </c>
      <c r="W49" s="177" t="s">
        <v>2059</v>
      </c>
      <c r="X49" s="177" t="s">
        <v>2059</v>
      </c>
      <c r="Y49" s="177" t="s">
        <v>2059</v>
      </c>
      <c r="Z49" s="177" t="s">
        <v>2059</v>
      </c>
      <c r="AA49" s="177" t="s">
        <v>2059</v>
      </c>
      <c r="AB49" s="177" t="s">
        <v>2059</v>
      </c>
      <c r="AC49" s="177" t="s">
        <v>2059</v>
      </c>
      <c r="AD49" s="177" t="s">
        <v>2059</v>
      </c>
      <c r="AE49" s="177" t="s">
        <v>2059</v>
      </c>
      <c r="AF49" s="177"/>
      <c r="AG49" s="178"/>
      <c r="AH49" s="324"/>
      <c r="AI49" s="179"/>
      <c r="AJ49" s="179"/>
      <c r="AK49" s="179"/>
      <c r="AL49" s="179"/>
      <c r="AM49" s="179"/>
      <c r="AN49" s="179"/>
      <c r="AO49" s="179"/>
      <c r="AP49" s="179"/>
      <c r="AQ49" s="179"/>
      <c r="AR49" s="179"/>
      <c r="AS49" s="179"/>
      <c r="AT49" s="179"/>
      <c r="AU49" s="179"/>
      <c r="AV49" s="179"/>
      <c r="AW49" s="179"/>
    </row>
    <row r="50" spans="1:49" s="113" customFormat="1" ht="41.5" customHeight="1" x14ac:dyDescent="0.2">
      <c r="A50" s="171">
        <v>42</v>
      </c>
      <c r="B50" s="172" t="s">
        <v>2415</v>
      </c>
      <c r="C50" s="172" t="s">
        <v>2316</v>
      </c>
      <c r="D50" s="191" t="s">
        <v>2416</v>
      </c>
      <c r="E50" s="180" t="s">
        <v>2417</v>
      </c>
      <c r="F50" s="190" t="s">
        <v>2229</v>
      </c>
      <c r="G50" s="175" t="s">
        <v>2059</v>
      </c>
      <c r="H50" s="176" t="s">
        <v>2059</v>
      </c>
      <c r="I50" s="177" t="s">
        <v>2059</v>
      </c>
      <c r="J50" s="177" t="s">
        <v>2059</v>
      </c>
      <c r="K50" s="177" t="s">
        <v>2059</v>
      </c>
      <c r="L50" s="177" t="s">
        <v>2059</v>
      </c>
      <c r="M50" s="177" t="s">
        <v>2059</v>
      </c>
      <c r="N50" s="177" t="s">
        <v>2059</v>
      </c>
      <c r="O50" s="177" t="s">
        <v>2059</v>
      </c>
      <c r="P50" s="177" t="s">
        <v>2059</v>
      </c>
      <c r="Q50" s="177" t="s">
        <v>2059</v>
      </c>
      <c r="R50" s="177" t="s">
        <v>2059</v>
      </c>
      <c r="S50" s="177" t="s">
        <v>2059</v>
      </c>
      <c r="T50" s="177" t="s">
        <v>2059</v>
      </c>
      <c r="U50" s="177" t="s">
        <v>2059</v>
      </c>
      <c r="V50" s="177" t="s">
        <v>2059</v>
      </c>
      <c r="W50" s="177" t="s">
        <v>2059</v>
      </c>
      <c r="X50" s="177" t="s">
        <v>2059</v>
      </c>
      <c r="Y50" s="177" t="s">
        <v>2059</v>
      </c>
      <c r="Z50" s="177" t="s">
        <v>1901</v>
      </c>
      <c r="AA50" s="177" t="s">
        <v>2059</v>
      </c>
      <c r="AB50" s="177" t="s">
        <v>2059</v>
      </c>
      <c r="AC50" s="177" t="s">
        <v>1901</v>
      </c>
      <c r="AD50" s="177" t="s">
        <v>2059</v>
      </c>
      <c r="AE50" s="177" t="s">
        <v>2059</v>
      </c>
      <c r="AF50" s="177" t="s">
        <v>2059</v>
      </c>
      <c r="AG50" s="178" t="s">
        <v>2059</v>
      </c>
      <c r="AH50" s="323"/>
      <c r="AI50" s="179"/>
      <c r="AJ50" s="179"/>
      <c r="AK50" s="179"/>
      <c r="AL50" s="179"/>
      <c r="AM50" s="179"/>
      <c r="AN50" s="179"/>
      <c r="AO50" s="179"/>
      <c r="AP50" s="179"/>
      <c r="AQ50" s="179"/>
      <c r="AR50" s="179"/>
      <c r="AS50" s="179"/>
      <c r="AT50" s="179"/>
      <c r="AU50" s="179"/>
      <c r="AV50" s="179"/>
      <c r="AW50" s="179"/>
    </row>
    <row r="51" spans="1:49" s="113" customFormat="1" ht="41.5" customHeight="1" x14ac:dyDescent="0.2">
      <c r="A51" s="171">
        <v>43</v>
      </c>
      <c r="B51" s="172" t="s">
        <v>2327</v>
      </c>
      <c r="C51" s="320" t="s">
        <v>2877</v>
      </c>
      <c r="D51" s="173" t="s">
        <v>2994</v>
      </c>
      <c r="E51" s="180" t="s">
        <v>2418</v>
      </c>
      <c r="F51" s="190" t="s">
        <v>2419</v>
      </c>
      <c r="G51" s="175" t="s">
        <v>1901</v>
      </c>
      <c r="H51" s="176" t="s">
        <v>2059</v>
      </c>
      <c r="I51" s="177" t="s">
        <v>2059</v>
      </c>
      <c r="J51" s="177" t="s">
        <v>2059</v>
      </c>
      <c r="K51" s="177" t="s">
        <v>2059</v>
      </c>
      <c r="L51" s="177" t="s">
        <v>2059</v>
      </c>
      <c r="M51" s="177" t="s">
        <v>1901</v>
      </c>
      <c r="N51" s="177" t="s">
        <v>2059</v>
      </c>
      <c r="O51" s="177" t="s">
        <v>2059</v>
      </c>
      <c r="P51" s="177" t="s">
        <v>2059</v>
      </c>
      <c r="Q51" s="177" t="s">
        <v>1901</v>
      </c>
      <c r="R51" s="177" t="s">
        <v>2059</v>
      </c>
      <c r="S51" s="177" t="s">
        <v>2059</v>
      </c>
      <c r="T51" s="177" t="s">
        <v>2059</v>
      </c>
      <c r="U51" s="177" t="s">
        <v>2059</v>
      </c>
      <c r="V51" s="177" t="s">
        <v>2059</v>
      </c>
      <c r="W51" s="177" t="s">
        <v>2059</v>
      </c>
      <c r="X51" s="177" t="s">
        <v>2059</v>
      </c>
      <c r="Y51" s="177" t="s">
        <v>2059</v>
      </c>
      <c r="Z51" s="177" t="s">
        <v>2059</v>
      </c>
      <c r="AA51" s="177" t="s">
        <v>2059</v>
      </c>
      <c r="AB51" s="177" t="s">
        <v>2059</v>
      </c>
      <c r="AC51" s="177" t="s">
        <v>2059</v>
      </c>
      <c r="AD51" s="177" t="s">
        <v>2059</v>
      </c>
      <c r="AE51" s="177" t="s">
        <v>2059</v>
      </c>
      <c r="AF51" s="177"/>
      <c r="AG51" s="178"/>
      <c r="AH51" s="324"/>
      <c r="AI51" s="179"/>
      <c r="AJ51" s="179"/>
      <c r="AK51" s="179"/>
      <c r="AL51" s="179"/>
      <c r="AM51" s="179"/>
      <c r="AN51" s="179"/>
      <c r="AO51" s="179"/>
      <c r="AP51" s="179"/>
      <c r="AQ51" s="179"/>
      <c r="AR51" s="179"/>
      <c r="AS51" s="179"/>
      <c r="AT51" s="179"/>
      <c r="AU51" s="179"/>
      <c r="AV51" s="179"/>
      <c r="AW51" s="179"/>
    </row>
    <row r="52" spans="1:49" s="113" customFormat="1" ht="41.5" customHeight="1" x14ac:dyDescent="0.2">
      <c r="A52" s="171">
        <v>44</v>
      </c>
      <c r="B52" s="172" t="s">
        <v>2351</v>
      </c>
      <c r="C52" s="172" t="s">
        <v>2420</v>
      </c>
      <c r="D52" s="181" t="s">
        <v>2421</v>
      </c>
      <c r="E52" s="180" t="s">
        <v>2420</v>
      </c>
      <c r="F52" s="190" t="s">
        <v>2422</v>
      </c>
      <c r="G52" s="175" t="s">
        <v>2059</v>
      </c>
      <c r="H52" s="176" t="s">
        <v>2059</v>
      </c>
      <c r="I52" s="177" t="s">
        <v>2059</v>
      </c>
      <c r="J52" s="177" t="s">
        <v>2059</v>
      </c>
      <c r="K52" s="177" t="s">
        <v>2059</v>
      </c>
      <c r="L52" s="177" t="s">
        <v>1899</v>
      </c>
      <c r="M52" s="177" t="s">
        <v>2059</v>
      </c>
      <c r="N52" s="177" t="s">
        <v>2059</v>
      </c>
      <c r="O52" s="177" t="s">
        <v>2059</v>
      </c>
      <c r="P52" s="177" t="s">
        <v>2059</v>
      </c>
      <c r="Q52" s="177" t="s">
        <v>2059</v>
      </c>
      <c r="R52" s="177" t="s">
        <v>2059</v>
      </c>
      <c r="S52" s="177" t="s">
        <v>2059</v>
      </c>
      <c r="T52" s="177" t="s">
        <v>2059</v>
      </c>
      <c r="U52" s="177" t="s">
        <v>2059</v>
      </c>
      <c r="V52" s="177" t="s">
        <v>1901</v>
      </c>
      <c r="W52" s="177" t="s">
        <v>2059</v>
      </c>
      <c r="X52" s="177" t="s">
        <v>1901</v>
      </c>
      <c r="Y52" s="177" t="s">
        <v>2059</v>
      </c>
      <c r="Z52" s="177" t="s">
        <v>2059</v>
      </c>
      <c r="AA52" s="177" t="s">
        <v>2059</v>
      </c>
      <c r="AB52" s="177" t="s">
        <v>2059</v>
      </c>
      <c r="AC52" s="177" t="s">
        <v>2059</v>
      </c>
      <c r="AD52" s="177" t="s">
        <v>2059</v>
      </c>
      <c r="AE52" s="177" t="s">
        <v>2059</v>
      </c>
      <c r="AF52" s="177"/>
      <c r="AG52" s="178"/>
      <c r="AH52" s="324"/>
      <c r="AI52" s="179"/>
      <c r="AJ52" s="179"/>
      <c r="AK52" s="179"/>
      <c r="AL52" s="179"/>
      <c r="AM52" s="179"/>
      <c r="AN52" s="179"/>
      <c r="AO52" s="179"/>
      <c r="AP52" s="179"/>
      <c r="AQ52" s="179"/>
      <c r="AR52" s="179"/>
      <c r="AS52" s="179"/>
      <c r="AT52" s="179"/>
      <c r="AU52" s="179"/>
      <c r="AV52" s="179"/>
      <c r="AW52" s="179"/>
    </row>
    <row r="53" spans="1:49" s="113" customFormat="1" ht="41.5" customHeight="1" x14ac:dyDescent="0.2">
      <c r="A53" s="171">
        <v>45</v>
      </c>
      <c r="B53" s="172" t="s">
        <v>2423</v>
      </c>
      <c r="C53" s="172" t="s">
        <v>2316</v>
      </c>
      <c r="D53" s="181" t="s">
        <v>2424</v>
      </c>
      <c r="E53" s="187" t="s">
        <v>2425</v>
      </c>
      <c r="F53" s="183" t="s">
        <v>2230</v>
      </c>
      <c r="G53" s="175" t="s">
        <v>2059</v>
      </c>
      <c r="H53" s="176" t="s">
        <v>2059</v>
      </c>
      <c r="I53" s="177" t="s">
        <v>2059</v>
      </c>
      <c r="J53" s="177" t="s">
        <v>2059</v>
      </c>
      <c r="K53" s="177" t="s">
        <v>2059</v>
      </c>
      <c r="L53" s="177" t="s">
        <v>1901</v>
      </c>
      <c r="M53" s="177" t="s">
        <v>2059</v>
      </c>
      <c r="N53" s="177" t="s">
        <v>2059</v>
      </c>
      <c r="O53" s="177" t="s">
        <v>2059</v>
      </c>
      <c r="P53" s="177"/>
      <c r="Q53" s="177" t="s">
        <v>2059</v>
      </c>
      <c r="R53" s="177" t="s">
        <v>2059</v>
      </c>
      <c r="S53" s="177" t="s">
        <v>2059</v>
      </c>
      <c r="T53" s="177" t="s">
        <v>2059</v>
      </c>
      <c r="U53" s="177" t="s">
        <v>2059</v>
      </c>
      <c r="V53" s="177" t="s">
        <v>1901</v>
      </c>
      <c r="W53" s="177" t="s">
        <v>2059</v>
      </c>
      <c r="X53" s="177" t="s">
        <v>2059</v>
      </c>
      <c r="Y53" s="177" t="s">
        <v>2059</v>
      </c>
      <c r="Z53" s="177" t="s">
        <v>2059</v>
      </c>
      <c r="AA53" s="177" t="s">
        <v>2059</v>
      </c>
      <c r="AB53" s="177" t="s">
        <v>1901</v>
      </c>
      <c r="AC53" s="177" t="s">
        <v>2059</v>
      </c>
      <c r="AD53" s="177"/>
      <c r="AE53" s="177" t="s">
        <v>2059</v>
      </c>
      <c r="AF53" s="177" t="s">
        <v>2059</v>
      </c>
      <c r="AG53" s="178" t="s">
        <v>2059</v>
      </c>
      <c r="AH53" s="323"/>
      <c r="AI53" s="179"/>
      <c r="AJ53" s="179"/>
      <c r="AK53" s="179"/>
      <c r="AL53" s="179"/>
      <c r="AM53" s="179"/>
      <c r="AN53" s="179"/>
      <c r="AO53" s="179"/>
      <c r="AP53" s="179"/>
      <c r="AQ53" s="179"/>
      <c r="AR53" s="179"/>
      <c r="AS53" s="179"/>
      <c r="AT53" s="179"/>
      <c r="AU53" s="179"/>
      <c r="AV53" s="179"/>
      <c r="AW53" s="179"/>
    </row>
    <row r="54" spans="1:49" s="113" customFormat="1" ht="41.5" customHeight="1" x14ac:dyDescent="0.2">
      <c r="A54" s="171">
        <v>46</v>
      </c>
      <c r="B54" s="172" t="s">
        <v>2327</v>
      </c>
      <c r="C54" s="320" t="s">
        <v>2878</v>
      </c>
      <c r="D54" s="173" t="s">
        <v>2426</v>
      </c>
      <c r="E54" s="180" t="s">
        <v>2427</v>
      </c>
      <c r="F54" s="183" t="s">
        <v>2428</v>
      </c>
      <c r="G54" s="175" t="s">
        <v>2059</v>
      </c>
      <c r="H54" s="176" t="s">
        <v>2059</v>
      </c>
      <c r="I54" s="177" t="s">
        <v>2059</v>
      </c>
      <c r="J54" s="177" t="s">
        <v>2059</v>
      </c>
      <c r="K54" s="177" t="s">
        <v>2059</v>
      </c>
      <c r="L54" s="177" t="s">
        <v>2059</v>
      </c>
      <c r="M54" s="177" t="s">
        <v>2059</v>
      </c>
      <c r="N54" s="177" t="s">
        <v>2059</v>
      </c>
      <c r="O54" s="177" t="s">
        <v>2059</v>
      </c>
      <c r="P54" s="177" t="s">
        <v>2059</v>
      </c>
      <c r="Q54" s="177" t="s">
        <v>2059</v>
      </c>
      <c r="R54" s="177" t="s">
        <v>2059</v>
      </c>
      <c r="S54" s="177" t="s">
        <v>1901</v>
      </c>
      <c r="T54" s="177" t="s">
        <v>2059</v>
      </c>
      <c r="U54" s="177" t="s">
        <v>2059</v>
      </c>
      <c r="V54" s="177" t="s">
        <v>2059</v>
      </c>
      <c r="W54" s="177" t="s">
        <v>2059</v>
      </c>
      <c r="X54" s="177" t="s">
        <v>2059</v>
      </c>
      <c r="Y54" s="177" t="s">
        <v>2059</v>
      </c>
      <c r="Z54" s="177" t="s">
        <v>2059</v>
      </c>
      <c r="AA54" s="177" t="s">
        <v>2059</v>
      </c>
      <c r="AB54" s="177" t="s">
        <v>1901</v>
      </c>
      <c r="AC54" s="177" t="s">
        <v>2059</v>
      </c>
      <c r="AD54" s="177" t="s">
        <v>2059</v>
      </c>
      <c r="AE54" s="177" t="s">
        <v>1901</v>
      </c>
      <c r="AF54" s="177"/>
      <c r="AG54" s="178"/>
      <c r="AH54" s="324"/>
      <c r="AI54" s="179"/>
      <c r="AJ54" s="179"/>
      <c r="AK54" s="179"/>
      <c r="AL54" s="179"/>
      <c r="AM54" s="179"/>
      <c r="AN54" s="179"/>
      <c r="AO54" s="179"/>
      <c r="AP54" s="179"/>
      <c r="AQ54" s="179"/>
      <c r="AR54" s="179"/>
      <c r="AS54" s="179"/>
      <c r="AT54" s="179"/>
      <c r="AU54" s="179"/>
      <c r="AV54" s="179"/>
      <c r="AW54" s="179"/>
    </row>
    <row r="55" spans="1:49" s="113" customFormat="1" ht="41.5" customHeight="1" x14ac:dyDescent="0.2">
      <c r="A55" s="171">
        <v>47</v>
      </c>
      <c r="B55" s="172" t="s">
        <v>2327</v>
      </c>
      <c r="C55" s="172" t="s">
        <v>2879</v>
      </c>
      <c r="D55" s="191" t="s">
        <v>2429</v>
      </c>
      <c r="E55" s="180" t="s">
        <v>2430</v>
      </c>
      <c r="F55" s="190" t="s">
        <v>2431</v>
      </c>
      <c r="G55" s="175" t="s">
        <v>2059</v>
      </c>
      <c r="H55" s="176" t="s">
        <v>2059</v>
      </c>
      <c r="I55" s="177" t="s">
        <v>2059</v>
      </c>
      <c r="J55" s="177" t="s">
        <v>2059</v>
      </c>
      <c r="K55" s="177" t="s">
        <v>2059</v>
      </c>
      <c r="L55" s="177" t="s">
        <v>2059</v>
      </c>
      <c r="M55" s="177" t="s">
        <v>2059</v>
      </c>
      <c r="N55" s="177" t="s">
        <v>2059</v>
      </c>
      <c r="O55" s="177" t="s">
        <v>2059</v>
      </c>
      <c r="P55" s="177" t="s">
        <v>2059</v>
      </c>
      <c r="Q55" s="177" t="s">
        <v>2059</v>
      </c>
      <c r="R55" s="177" t="s">
        <v>2059</v>
      </c>
      <c r="S55" s="177" t="s">
        <v>2059</v>
      </c>
      <c r="T55" s="177" t="s">
        <v>2059</v>
      </c>
      <c r="U55" s="177" t="s">
        <v>2059</v>
      </c>
      <c r="V55" s="177" t="s">
        <v>2059</v>
      </c>
      <c r="W55" s="177" t="s">
        <v>2059</v>
      </c>
      <c r="X55" s="177" t="s">
        <v>2059</v>
      </c>
      <c r="Y55" s="177" t="s">
        <v>2059</v>
      </c>
      <c r="Z55" s="177" t="s">
        <v>2059</v>
      </c>
      <c r="AA55" s="177" t="s">
        <v>2059</v>
      </c>
      <c r="AB55" s="177" t="s">
        <v>2993</v>
      </c>
      <c r="AC55" s="177" t="s">
        <v>2059</v>
      </c>
      <c r="AD55" s="177" t="s">
        <v>1901</v>
      </c>
      <c r="AE55" s="177" t="s">
        <v>1901</v>
      </c>
      <c r="AF55" s="177"/>
      <c r="AG55" s="178"/>
      <c r="AH55" s="324"/>
      <c r="AI55" s="179"/>
      <c r="AJ55" s="179"/>
      <c r="AK55" s="179"/>
      <c r="AL55" s="179"/>
      <c r="AM55" s="179"/>
      <c r="AN55" s="179"/>
      <c r="AO55" s="179"/>
      <c r="AP55" s="179"/>
      <c r="AQ55" s="179"/>
      <c r="AR55" s="179"/>
      <c r="AS55" s="179"/>
      <c r="AT55" s="179"/>
      <c r="AU55" s="179"/>
      <c r="AV55" s="179"/>
      <c r="AW55" s="179"/>
    </row>
    <row r="56" spans="1:49" s="113" customFormat="1" ht="41.5" customHeight="1" x14ac:dyDescent="0.2">
      <c r="A56" s="171">
        <v>48</v>
      </c>
      <c r="B56" s="172" t="s">
        <v>2327</v>
      </c>
      <c r="C56" s="320" t="s">
        <v>2860</v>
      </c>
      <c r="D56" s="189" t="s">
        <v>2432</v>
      </c>
      <c r="E56" s="180" t="s">
        <v>2433</v>
      </c>
      <c r="F56" s="190" t="s">
        <v>2842</v>
      </c>
      <c r="G56" s="175"/>
      <c r="H56" s="176" t="s">
        <v>1899</v>
      </c>
      <c r="I56" s="177"/>
      <c r="J56" s="177"/>
      <c r="K56" s="177"/>
      <c r="L56" s="177" t="s">
        <v>1899</v>
      </c>
      <c r="M56" s="177"/>
      <c r="N56" s="177"/>
      <c r="O56" s="177"/>
      <c r="P56" s="177"/>
      <c r="Q56" s="177"/>
      <c r="R56" s="177"/>
      <c r="S56" s="177" t="s">
        <v>1901</v>
      </c>
      <c r="T56" s="177" t="s">
        <v>1899</v>
      </c>
      <c r="U56" s="177" t="s">
        <v>1899</v>
      </c>
      <c r="V56" s="177" t="s">
        <v>1899</v>
      </c>
      <c r="W56" s="177"/>
      <c r="X56" s="177"/>
      <c r="Y56" s="177"/>
      <c r="Z56" s="177"/>
      <c r="AA56" s="177"/>
      <c r="AB56" s="177"/>
      <c r="AC56" s="177"/>
      <c r="AD56" s="177" t="s">
        <v>1901</v>
      </c>
      <c r="AE56" s="177"/>
      <c r="AF56" s="177"/>
      <c r="AG56" s="178" t="s">
        <v>2838</v>
      </c>
      <c r="AH56" s="323"/>
      <c r="AI56" s="179"/>
      <c r="AJ56" s="179"/>
      <c r="AK56" s="179"/>
      <c r="AL56" s="179"/>
      <c r="AM56" s="179"/>
      <c r="AN56" s="179"/>
      <c r="AO56" s="179"/>
      <c r="AP56" s="179"/>
      <c r="AQ56" s="179"/>
      <c r="AR56" s="179"/>
      <c r="AS56" s="179"/>
      <c r="AT56" s="179"/>
      <c r="AU56" s="179"/>
      <c r="AV56" s="179"/>
      <c r="AW56" s="179"/>
    </row>
    <row r="57" spans="1:49" s="113" customFormat="1" ht="41.5" customHeight="1" x14ac:dyDescent="0.2">
      <c r="A57" s="171">
        <v>49</v>
      </c>
      <c r="B57" s="172" t="s">
        <v>2434</v>
      </c>
      <c r="C57" s="172" t="s">
        <v>2316</v>
      </c>
      <c r="D57" s="181" t="s">
        <v>2435</v>
      </c>
      <c r="E57" s="164" t="s">
        <v>2436</v>
      </c>
      <c r="F57" s="190" t="s">
        <v>3008</v>
      </c>
      <c r="G57" s="175" t="s">
        <v>1901</v>
      </c>
      <c r="H57" s="176" t="s">
        <v>2059</v>
      </c>
      <c r="I57" s="177" t="s">
        <v>2059</v>
      </c>
      <c r="J57" s="177" t="s">
        <v>2059</v>
      </c>
      <c r="K57" s="177" t="s">
        <v>1901</v>
      </c>
      <c r="L57" s="177" t="s">
        <v>2059</v>
      </c>
      <c r="M57" s="177" t="s">
        <v>2059</v>
      </c>
      <c r="N57" s="177" t="s">
        <v>2059</v>
      </c>
      <c r="O57" s="177" t="s">
        <v>2059</v>
      </c>
      <c r="P57" s="177"/>
      <c r="Q57" s="177" t="s">
        <v>2059</v>
      </c>
      <c r="R57" s="177" t="s">
        <v>2059</v>
      </c>
      <c r="S57" s="177" t="s">
        <v>2059</v>
      </c>
      <c r="T57" s="177" t="s">
        <v>2059</v>
      </c>
      <c r="U57" s="177" t="s">
        <v>1901</v>
      </c>
      <c r="V57" s="177" t="s">
        <v>2059</v>
      </c>
      <c r="W57" s="177" t="s">
        <v>2059</v>
      </c>
      <c r="X57" s="177" t="s">
        <v>2059</v>
      </c>
      <c r="Y57" s="177" t="s">
        <v>2059</v>
      </c>
      <c r="Z57" s="177" t="s">
        <v>2059</v>
      </c>
      <c r="AA57" s="177" t="s">
        <v>2059</v>
      </c>
      <c r="AB57" s="177" t="s">
        <v>2059</v>
      </c>
      <c r="AC57" s="177" t="s">
        <v>2059</v>
      </c>
      <c r="AD57" s="177"/>
      <c r="AE57" s="177" t="s">
        <v>2059</v>
      </c>
      <c r="AF57" s="177" t="s">
        <v>2059</v>
      </c>
      <c r="AG57" s="178"/>
      <c r="AH57" s="323"/>
      <c r="AI57" s="179"/>
      <c r="AJ57" s="179"/>
      <c r="AK57" s="179"/>
      <c r="AL57" s="179"/>
      <c r="AM57" s="179"/>
      <c r="AN57" s="179"/>
      <c r="AO57" s="179"/>
      <c r="AP57" s="179"/>
      <c r="AQ57" s="179"/>
      <c r="AR57" s="179"/>
      <c r="AS57" s="179"/>
      <c r="AT57" s="179"/>
      <c r="AU57" s="179"/>
      <c r="AV57" s="179"/>
      <c r="AW57" s="179"/>
    </row>
    <row r="58" spans="1:49" s="113" customFormat="1" ht="41.5" customHeight="1" x14ac:dyDescent="0.2">
      <c r="A58" s="171">
        <v>50</v>
      </c>
      <c r="B58" s="172" t="s">
        <v>2327</v>
      </c>
      <c r="C58" s="172" t="s">
        <v>2316</v>
      </c>
      <c r="D58" s="181" t="s">
        <v>2437</v>
      </c>
      <c r="E58" s="180" t="s">
        <v>2094</v>
      </c>
      <c r="F58" s="190" t="s">
        <v>2287</v>
      </c>
      <c r="G58" s="175" t="s">
        <v>1899</v>
      </c>
      <c r="H58" s="176" t="s">
        <v>2059</v>
      </c>
      <c r="I58" s="177" t="s">
        <v>2059</v>
      </c>
      <c r="J58" s="177" t="s">
        <v>2059</v>
      </c>
      <c r="K58" s="177" t="s">
        <v>2059</v>
      </c>
      <c r="L58" s="177" t="s">
        <v>2059</v>
      </c>
      <c r="M58" s="177" t="s">
        <v>2059</v>
      </c>
      <c r="N58" s="177" t="s">
        <v>2059</v>
      </c>
      <c r="O58" s="177" t="s">
        <v>2059</v>
      </c>
      <c r="P58" s="177" t="s">
        <v>2059</v>
      </c>
      <c r="Q58" s="177" t="s">
        <v>2059</v>
      </c>
      <c r="R58" s="177" t="s">
        <v>2059</v>
      </c>
      <c r="S58" s="177" t="s">
        <v>2059</v>
      </c>
      <c r="T58" s="177" t="s">
        <v>2059</v>
      </c>
      <c r="U58" s="177" t="s">
        <v>2059</v>
      </c>
      <c r="V58" s="177" t="s">
        <v>2059</v>
      </c>
      <c r="W58" s="177" t="s">
        <v>2059</v>
      </c>
      <c r="X58" s="177" t="s">
        <v>2059</v>
      </c>
      <c r="Y58" s="177" t="s">
        <v>2059</v>
      </c>
      <c r="Z58" s="177" t="s">
        <v>2059</v>
      </c>
      <c r="AA58" s="177" t="s">
        <v>2059</v>
      </c>
      <c r="AB58" s="177" t="s">
        <v>2059</v>
      </c>
      <c r="AC58" s="177" t="s">
        <v>1899</v>
      </c>
      <c r="AD58" s="177" t="s">
        <v>2059</v>
      </c>
      <c r="AE58" s="177" t="s">
        <v>2059</v>
      </c>
      <c r="AF58" s="177" t="s">
        <v>2059</v>
      </c>
      <c r="AG58" s="178" t="s">
        <v>2059</v>
      </c>
      <c r="AH58" s="323"/>
      <c r="AI58" s="179"/>
      <c r="AJ58" s="179"/>
      <c r="AK58" s="179"/>
      <c r="AL58" s="179"/>
      <c r="AM58" s="179"/>
      <c r="AN58" s="179"/>
      <c r="AO58" s="179"/>
      <c r="AP58" s="179"/>
      <c r="AQ58" s="179"/>
      <c r="AR58" s="179"/>
      <c r="AS58" s="179"/>
      <c r="AT58" s="179"/>
      <c r="AU58" s="179"/>
      <c r="AV58" s="179"/>
      <c r="AW58" s="179"/>
    </row>
    <row r="59" spans="1:49" s="113" customFormat="1" ht="41.5" customHeight="1" x14ac:dyDescent="0.2">
      <c r="A59" s="171">
        <v>51</v>
      </c>
      <c r="B59" s="172" t="s">
        <v>2309</v>
      </c>
      <c r="C59" s="320" t="s">
        <v>2880</v>
      </c>
      <c r="D59" s="173" t="s">
        <v>2438</v>
      </c>
      <c r="E59" s="180" t="s">
        <v>2439</v>
      </c>
      <c r="F59" s="190" t="s">
        <v>2440</v>
      </c>
      <c r="G59" s="175" t="s">
        <v>2059</v>
      </c>
      <c r="H59" s="176" t="s">
        <v>2059</v>
      </c>
      <c r="I59" s="177" t="s">
        <v>2059</v>
      </c>
      <c r="J59" s="177" t="s">
        <v>2059</v>
      </c>
      <c r="K59" s="177" t="s">
        <v>2059</v>
      </c>
      <c r="L59" s="177" t="s">
        <v>2059</v>
      </c>
      <c r="M59" s="177" t="s">
        <v>1901</v>
      </c>
      <c r="N59" s="177" t="s">
        <v>1899</v>
      </c>
      <c r="O59" s="177" t="s">
        <v>2059</v>
      </c>
      <c r="P59" s="177" t="s">
        <v>2059</v>
      </c>
      <c r="Q59" s="177" t="s">
        <v>2059</v>
      </c>
      <c r="R59" s="177" t="s">
        <v>2059</v>
      </c>
      <c r="S59" s="177" t="s">
        <v>2059</v>
      </c>
      <c r="T59" s="177" t="s">
        <v>2059</v>
      </c>
      <c r="U59" s="177" t="s">
        <v>2059</v>
      </c>
      <c r="V59" s="177" t="s">
        <v>2059</v>
      </c>
      <c r="W59" s="177" t="s">
        <v>2059</v>
      </c>
      <c r="X59" s="177" t="s">
        <v>2059</v>
      </c>
      <c r="Y59" s="177" t="s">
        <v>2059</v>
      </c>
      <c r="Z59" s="177" t="s">
        <v>2059</v>
      </c>
      <c r="AA59" s="177" t="s">
        <v>2059</v>
      </c>
      <c r="AB59" s="177" t="s">
        <v>2059</v>
      </c>
      <c r="AC59" s="177" t="s">
        <v>2059</v>
      </c>
      <c r="AD59" s="177" t="s">
        <v>1901</v>
      </c>
      <c r="AE59" s="177" t="s">
        <v>2059</v>
      </c>
      <c r="AF59" s="177"/>
      <c r="AG59" s="178"/>
      <c r="AH59" s="324"/>
      <c r="AI59" s="179"/>
      <c r="AJ59" s="179"/>
      <c r="AK59" s="179"/>
      <c r="AL59" s="179"/>
      <c r="AM59" s="179"/>
      <c r="AN59" s="179"/>
      <c r="AO59" s="179"/>
      <c r="AP59" s="179"/>
      <c r="AQ59" s="179"/>
      <c r="AR59" s="179"/>
      <c r="AS59" s="179"/>
      <c r="AT59" s="179"/>
      <c r="AU59" s="179"/>
      <c r="AV59" s="179"/>
      <c r="AW59" s="179"/>
    </row>
    <row r="60" spans="1:49" s="113" customFormat="1" ht="41.5" customHeight="1" x14ac:dyDescent="0.2">
      <c r="A60" s="171">
        <v>52</v>
      </c>
      <c r="B60" s="172" t="s">
        <v>2309</v>
      </c>
      <c r="C60" s="172" t="s">
        <v>2860</v>
      </c>
      <c r="D60" s="181" t="s">
        <v>2441</v>
      </c>
      <c r="E60" s="180" t="s">
        <v>2442</v>
      </c>
      <c r="F60" s="190" t="s">
        <v>2843</v>
      </c>
      <c r="G60" s="175" t="s">
        <v>2059</v>
      </c>
      <c r="H60" s="176" t="s">
        <v>2059</v>
      </c>
      <c r="I60" s="177" t="s">
        <v>2059</v>
      </c>
      <c r="J60" s="177" t="s">
        <v>2059</v>
      </c>
      <c r="K60" s="177" t="s">
        <v>2059</v>
      </c>
      <c r="L60" s="177" t="s">
        <v>2059</v>
      </c>
      <c r="M60" s="177" t="s">
        <v>2059</v>
      </c>
      <c r="N60" s="177" t="s">
        <v>2059</v>
      </c>
      <c r="O60" s="177" t="s">
        <v>2059</v>
      </c>
      <c r="P60" s="177" t="s">
        <v>2059</v>
      </c>
      <c r="Q60" s="177" t="s">
        <v>2059</v>
      </c>
      <c r="R60" s="177" t="s">
        <v>2059</v>
      </c>
      <c r="S60" s="177" t="s">
        <v>1901</v>
      </c>
      <c r="T60" s="177" t="s">
        <v>2059</v>
      </c>
      <c r="U60" s="177" t="s">
        <v>2059</v>
      </c>
      <c r="V60" s="177" t="s">
        <v>2059</v>
      </c>
      <c r="W60" s="177" t="s">
        <v>2059</v>
      </c>
      <c r="X60" s="177" t="s">
        <v>2059</v>
      </c>
      <c r="Y60" s="177" t="s">
        <v>2059</v>
      </c>
      <c r="Z60" s="177" t="s">
        <v>2059</v>
      </c>
      <c r="AA60" s="177" t="s">
        <v>2059</v>
      </c>
      <c r="AB60" s="177" t="s">
        <v>2059</v>
      </c>
      <c r="AC60" s="177" t="s">
        <v>1901</v>
      </c>
      <c r="AD60" s="177" t="s">
        <v>2059</v>
      </c>
      <c r="AE60" s="177" t="s">
        <v>1901</v>
      </c>
      <c r="AF60" s="177" t="s">
        <v>2059</v>
      </c>
      <c r="AG60" s="178" t="s">
        <v>2059</v>
      </c>
      <c r="AH60" s="323"/>
      <c r="AI60" s="179"/>
      <c r="AJ60" s="179"/>
      <c r="AK60" s="179"/>
      <c r="AL60" s="179"/>
      <c r="AM60" s="179"/>
      <c r="AN60" s="179"/>
      <c r="AO60" s="179"/>
      <c r="AP60" s="179"/>
      <c r="AQ60" s="179"/>
      <c r="AR60" s="179"/>
      <c r="AS60" s="179"/>
      <c r="AT60" s="179"/>
      <c r="AU60" s="179"/>
      <c r="AV60" s="179"/>
      <c r="AW60" s="179"/>
    </row>
    <row r="61" spans="1:49" s="113" customFormat="1" ht="41.5" customHeight="1" x14ac:dyDescent="0.2">
      <c r="A61" s="171">
        <v>53</v>
      </c>
      <c r="B61" s="172" t="s">
        <v>2415</v>
      </c>
      <c r="C61" s="320" t="s">
        <v>2860</v>
      </c>
      <c r="D61" s="173" t="s">
        <v>2443</v>
      </c>
      <c r="E61" s="180" t="s">
        <v>2444</v>
      </c>
      <c r="F61" s="190" t="s">
        <v>2844</v>
      </c>
      <c r="G61" s="175" t="s">
        <v>2059</v>
      </c>
      <c r="H61" s="176" t="s">
        <v>2059</v>
      </c>
      <c r="I61" s="177" t="s">
        <v>2059</v>
      </c>
      <c r="J61" s="177" t="s">
        <v>1899</v>
      </c>
      <c r="K61" s="177" t="s">
        <v>2059</v>
      </c>
      <c r="L61" s="177" t="s">
        <v>2059</v>
      </c>
      <c r="M61" s="177" t="s">
        <v>2059</v>
      </c>
      <c r="N61" s="177" t="s">
        <v>2059</v>
      </c>
      <c r="O61" s="177" t="s">
        <v>2059</v>
      </c>
      <c r="P61" s="177" t="s">
        <v>2059</v>
      </c>
      <c r="Q61" s="177" t="s">
        <v>2059</v>
      </c>
      <c r="R61" s="177" t="s">
        <v>2059</v>
      </c>
      <c r="S61" s="177" t="s">
        <v>1901</v>
      </c>
      <c r="T61" s="177" t="s">
        <v>2059</v>
      </c>
      <c r="U61" s="177" t="s">
        <v>2059</v>
      </c>
      <c r="V61" s="177" t="s">
        <v>2059</v>
      </c>
      <c r="W61" s="177" t="s">
        <v>2059</v>
      </c>
      <c r="X61" s="177" t="s">
        <v>2059</v>
      </c>
      <c r="Y61" s="177" t="s">
        <v>2059</v>
      </c>
      <c r="Z61" s="177" t="s">
        <v>1901</v>
      </c>
      <c r="AA61" s="177" t="s">
        <v>2059</v>
      </c>
      <c r="AB61" s="177" t="s">
        <v>2059</v>
      </c>
      <c r="AC61" s="177" t="s">
        <v>2059</v>
      </c>
      <c r="AD61" s="177" t="s">
        <v>2059</v>
      </c>
      <c r="AE61" s="177" t="s">
        <v>2059</v>
      </c>
      <c r="AF61" s="177" t="s">
        <v>2059</v>
      </c>
      <c r="AG61" s="178" t="s">
        <v>2215</v>
      </c>
      <c r="AH61" s="323"/>
      <c r="AI61" s="179"/>
      <c r="AJ61" s="179"/>
      <c r="AK61" s="179"/>
      <c r="AL61" s="179"/>
      <c r="AM61" s="179"/>
      <c r="AN61" s="179"/>
      <c r="AO61" s="179"/>
      <c r="AP61" s="179"/>
      <c r="AQ61" s="179"/>
      <c r="AR61" s="179"/>
      <c r="AS61" s="179"/>
      <c r="AT61" s="179"/>
      <c r="AU61" s="179"/>
      <c r="AV61" s="179"/>
      <c r="AW61" s="179"/>
    </row>
    <row r="62" spans="1:49" s="113" customFormat="1" ht="41.5" customHeight="1" x14ac:dyDescent="0.2">
      <c r="A62" s="171">
        <v>54</v>
      </c>
      <c r="B62" s="172" t="s">
        <v>2319</v>
      </c>
      <c r="C62" s="172" t="s">
        <v>2881</v>
      </c>
      <c r="D62" s="181" t="s">
        <v>2445</v>
      </c>
      <c r="E62" s="164" t="s">
        <v>2446</v>
      </c>
      <c r="F62" s="190" t="s">
        <v>2447</v>
      </c>
      <c r="G62" s="175" t="s">
        <v>2059</v>
      </c>
      <c r="H62" s="176" t="s">
        <v>2059</v>
      </c>
      <c r="I62" s="177" t="s">
        <v>2059</v>
      </c>
      <c r="J62" s="177" t="s">
        <v>2059</v>
      </c>
      <c r="K62" s="177" t="s">
        <v>2059</v>
      </c>
      <c r="L62" s="177" t="s">
        <v>2059</v>
      </c>
      <c r="M62" s="177" t="s">
        <v>2059</v>
      </c>
      <c r="N62" s="177" t="s">
        <v>2059</v>
      </c>
      <c r="O62" s="177" t="s">
        <v>2059</v>
      </c>
      <c r="P62" s="177" t="s">
        <v>2059</v>
      </c>
      <c r="Q62" s="177" t="s">
        <v>2059</v>
      </c>
      <c r="R62" s="177" t="s">
        <v>2059</v>
      </c>
      <c r="S62" s="177" t="s">
        <v>2059</v>
      </c>
      <c r="T62" s="177" t="s">
        <v>2059</v>
      </c>
      <c r="U62" s="177" t="s">
        <v>2059</v>
      </c>
      <c r="V62" s="177" t="s">
        <v>1901</v>
      </c>
      <c r="W62" s="177" t="s">
        <v>2059</v>
      </c>
      <c r="X62" s="177" t="s">
        <v>1901</v>
      </c>
      <c r="Y62" s="177" t="s">
        <v>2059</v>
      </c>
      <c r="Z62" s="177" t="s">
        <v>2059</v>
      </c>
      <c r="AA62" s="177" t="s">
        <v>2059</v>
      </c>
      <c r="AB62" s="177" t="s">
        <v>1901</v>
      </c>
      <c r="AC62" s="177" t="s">
        <v>1901</v>
      </c>
      <c r="AD62" s="177" t="s">
        <v>2059</v>
      </c>
      <c r="AE62" s="177" t="s">
        <v>2059</v>
      </c>
      <c r="AF62" s="177" t="s">
        <v>2059</v>
      </c>
      <c r="AG62" s="178" t="s">
        <v>2059</v>
      </c>
      <c r="AH62" s="323"/>
      <c r="AI62" s="179"/>
      <c r="AJ62" s="179"/>
      <c r="AK62" s="179"/>
      <c r="AL62" s="179"/>
      <c r="AM62" s="179"/>
      <c r="AN62" s="179"/>
      <c r="AO62" s="179"/>
      <c r="AP62" s="179"/>
      <c r="AQ62" s="179"/>
      <c r="AR62" s="179"/>
      <c r="AS62" s="179"/>
      <c r="AT62" s="179"/>
      <c r="AU62" s="179"/>
      <c r="AV62" s="179"/>
      <c r="AW62" s="179"/>
    </row>
    <row r="63" spans="1:49" s="113" customFormat="1" ht="41.5" customHeight="1" x14ac:dyDescent="0.2">
      <c r="A63" s="171">
        <v>55</v>
      </c>
      <c r="B63" s="172" t="s">
        <v>2327</v>
      </c>
      <c r="C63" s="172" t="s">
        <v>2316</v>
      </c>
      <c r="D63" s="181" t="s">
        <v>2448</v>
      </c>
      <c r="E63" s="164" t="s">
        <v>2449</v>
      </c>
      <c r="F63" s="190" t="s">
        <v>2231</v>
      </c>
      <c r="G63" s="175" t="s">
        <v>2059</v>
      </c>
      <c r="H63" s="176" t="s">
        <v>2059</v>
      </c>
      <c r="I63" s="177" t="s">
        <v>2059</v>
      </c>
      <c r="J63" s="177" t="s">
        <v>2059</v>
      </c>
      <c r="K63" s="177" t="s">
        <v>2059</v>
      </c>
      <c r="L63" s="177" t="s">
        <v>1900</v>
      </c>
      <c r="M63" s="177" t="s">
        <v>2059</v>
      </c>
      <c r="N63" s="177" t="s">
        <v>2059</v>
      </c>
      <c r="O63" s="177" t="s">
        <v>2059</v>
      </c>
      <c r="P63" s="177"/>
      <c r="Q63" s="177" t="s">
        <v>2059</v>
      </c>
      <c r="R63" s="177" t="s">
        <v>2059</v>
      </c>
      <c r="S63" s="177" t="s">
        <v>2059</v>
      </c>
      <c r="T63" s="177" t="s">
        <v>2059</v>
      </c>
      <c r="U63" s="177" t="s">
        <v>2059</v>
      </c>
      <c r="V63" s="177" t="s">
        <v>2059</v>
      </c>
      <c r="W63" s="177" t="s">
        <v>2059</v>
      </c>
      <c r="X63" s="177" t="s">
        <v>2059</v>
      </c>
      <c r="Y63" s="177" t="s">
        <v>2059</v>
      </c>
      <c r="Z63" s="177" t="s">
        <v>2059</v>
      </c>
      <c r="AA63" s="177" t="s">
        <v>2059</v>
      </c>
      <c r="AB63" s="177" t="s">
        <v>2059</v>
      </c>
      <c r="AC63" s="177" t="s">
        <v>2059</v>
      </c>
      <c r="AD63" s="177"/>
      <c r="AE63" s="177" t="s">
        <v>2059</v>
      </c>
      <c r="AF63" s="177" t="s">
        <v>1901</v>
      </c>
      <c r="AG63" s="178" t="s">
        <v>2101</v>
      </c>
      <c r="AH63" s="323"/>
      <c r="AI63" s="179"/>
      <c r="AJ63" s="179"/>
      <c r="AK63" s="179"/>
      <c r="AL63" s="179"/>
      <c r="AM63" s="179"/>
      <c r="AN63" s="179"/>
      <c r="AO63" s="179"/>
      <c r="AP63" s="179"/>
      <c r="AQ63" s="179"/>
      <c r="AR63" s="179"/>
      <c r="AS63" s="179"/>
      <c r="AT63" s="179"/>
      <c r="AU63" s="179"/>
      <c r="AV63" s="179"/>
      <c r="AW63" s="179"/>
    </row>
    <row r="64" spans="1:49" s="113" customFormat="1" ht="41.5" customHeight="1" x14ac:dyDescent="0.2">
      <c r="A64" s="171">
        <v>56</v>
      </c>
      <c r="B64" s="172" t="s">
        <v>2327</v>
      </c>
      <c r="C64" s="320" t="s">
        <v>2882</v>
      </c>
      <c r="D64" s="173" t="s">
        <v>2995</v>
      </c>
      <c r="E64" s="180" t="s">
        <v>2450</v>
      </c>
      <c r="F64" s="183" t="s">
        <v>2451</v>
      </c>
      <c r="G64" s="175" t="s">
        <v>2059</v>
      </c>
      <c r="H64" s="176" t="s">
        <v>2059</v>
      </c>
      <c r="I64" s="177" t="s">
        <v>2059</v>
      </c>
      <c r="J64" s="177" t="s">
        <v>2059</v>
      </c>
      <c r="K64" s="177" t="s">
        <v>2059</v>
      </c>
      <c r="L64" s="177" t="s">
        <v>2059</v>
      </c>
      <c r="M64" s="177" t="s">
        <v>2059</v>
      </c>
      <c r="N64" s="177" t="s">
        <v>2059</v>
      </c>
      <c r="O64" s="177" t="s">
        <v>2059</v>
      </c>
      <c r="P64" s="177" t="s">
        <v>2059</v>
      </c>
      <c r="Q64" s="177" t="s">
        <v>2059</v>
      </c>
      <c r="R64" s="177" t="s">
        <v>2059</v>
      </c>
      <c r="S64" s="177" t="s">
        <v>2059</v>
      </c>
      <c r="T64" s="177" t="s">
        <v>2059</v>
      </c>
      <c r="U64" s="177" t="s">
        <v>2059</v>
      </c>
      <c r="V64" s="177" t="s">
        <v>1901</v>
      </c>
      <c r="W64" s="177" t="s">
        <v>2059</v>
      </c>
      <c r="X64" s="177" t="s">
        <v>1901</v>
      </c>
      <c r="Y64" s="177" t="s">
        <v>2059</v>
      </c>
      <c r="Z64" s="177" t="s">
        <v>2059</v>
      </c>
      <c r="AA64" s="177" t="s">
        <v>2059</v>
      </c>
      <c r="AB64" s="177" t="s">
        <v>2059</v>
      </c>
      <c r="AC64" s="177" t="s">
        <v>1901</v>
      </c>
      <c r="AD64" s="177" t="s">
        <v>2059</v>
      </c>
      <c r="AE64" s="177" t="s">
        <v>2059</v>
      </c>
      <c r="AF64" s="177" t="s">
        <v>2059</v>
      </c>
      <c r="AG64" s="178"/>
      <c r="AH64" s="324"/>
      <c r="AI64" s="179"/>
      <c r="AJ64" s="179"/>
      <c r="AK64" s="179"/>
      <c r="AL64" s="179"/>
      <c r="AM64" s="179"/>
      <c r="AN64" s="179"/>
      <c r="AO64" s="179"/>
      <c r="AP64" s="179"/>
      <c r="AQ64" s="179"/>
      <c r="AR64" s="179"/>
      <c r="AS64" s="179"/>
      <c r="AT64" s="179"/>
      <c r="AU64" s="179"/>
      <c r="AV64" s="179"/>
      <c r="AW64" s="179"/>
    </row>
    <row r="65" spans="1:49" s="113" customFormat="1" ht="41.5" customHeight="1" x14ac:dyDescent="0.2">
      <c r="A65" s="171">
        <v>57</v>
      </c>
      <c r="B65" s="172" t="s">
        <v>2315</v>
      </c>
      <c r="C65" s="320" t="s">
        <v>2883</v>
      </c>
      <c r="D65" s="173" t="s">
        <v>2452</v>
      </c>
      <c r="E65" s="180" t="s">
        <v>2453</v>
      </c>
      <c r="F65" s="190" t="s">
        <v>2454</v>
      </c>
      <c r="G65" s="175" t="s">
        <v>2059</v>
      </c>
      <c r="H65" s="176" t="s">
        <v>2059</v>
      </c>
      <c r="I65" s="177" t="s">
        <v>2059</v>
      </c>
      <c r="J65" s="177" t="s">
        <v>2059</v>
      </c>
      <c r="K65" s="177" t="s">
        <v>2059</v>
      </c>
      <c r="L65" s="177" t="s">
        <v>2059</v>
      </c>
      <c r="M65" s="177" t="s">
        <v>2059</v>
      </c>
      <c r="N65" s="177" t="s">
        <v>2059</v>
      </c>
      <c r="O65" s="177" t="s">
        <v>2059</v>
      </c>
      <c r="P65" s="177" t="s">
        <v>2059</v>
      </c>
      <c r="Q65" s="177" t="s">
        <v>2059</v>
      </c>
      <c r="R65" s="177" t="s">
        <v>2059</v>
      </c>
      <c r="S65" s="177" t="s">
        <v>1901</v>
      </c>
      <c r="T65" s="177" t="s">
        <v>2059</v>
      </c>
      <c r="U65" s="177" t="s">
        <v>2059</v>
      </c>
      <c r="V65" s="177" t="s">
        <v>2059</v>
      </c>
      <c r="W65" s="177" t="s">
        <v>2059</v>
      </c>
      <c r="X65" s="177" t="s">
        <v>2059</v>
      </c>
      <c r="Y65" s="177" t="s">
        <v>2059</v>
      </c>
      <c r="Z65" s="177" t="s">
        <v>2059</v>
      </c>
      <c r="AA65" s="177" t="s">
        <v>1901</v>
      </c>
      <c r="AB65" s="177" t="s">
        <v>2059</v>
      </c>
      <c r="AC65" s="177" t="s">
        <v>2059</v>
      </c>
      <c r="AD65" s="177" t="s">
        <v>2059</v>
      </c>
      <c r="AE65" s="177" t="s">
        <v>1901</v>
      </c>
      <c r="AF65" s="177"/>
      <c r="AG65" s="178"/>
      <c r="AH65" s="324"/>
      <c r="AI65" s="179"/>
      <c r="AJ65" s="179"/>
      <c r="AK65" s="179"/>
      <c r="AL65" s="179"/>
      <c r="AM65" s="179"/>
      <c r="AN65" s="179"/>
      <c r="AO65" s="179"/>
      <c r="AP65" s="179"/>
      <c r="AQ65" s="179"/>
      <c r="AR65" s="179"/>
      <c r="AS65" s="179"/>
      <c r="AT65" s="179"/>
      <c r="AU65" s="179"/>
      <c r="AV65" s="179"/>
      <c r="AW65" s="179"/>
    </row>
    <row r="66" spans="1:49" s="113" customFormat="1" ht="41.5" customHeight="1" x14ac:dyDescent="0.2">
      <c r="A66" s="171">
        <v>58</v>
      </c>
      <c r="B66" s="172" t="s">
        <v>2323</v>
      </c>
      <c r="C66" s="172" t="s">
        <v>2316</v>
      </c>
      <c r="D66" s="181" t="s">
        <v>2455</v>
      </c>
      <c r="E66" s="164" t="s">
        <v>2456</v>
      </c>
      <c r="F66" s="183" t="s">
        <v>2232</v>
      </c>
      <c r="G66" s="175" t="s">
        <v>2059</v>
      </c>
      <c r="H66" s="176" t="s">
        <v>2059</v>
      </c>
      <c r="I66" s="177" t="s">
        <v>1901</v>
      </c>
      <c r="J66" s="177" t="s">
        <v>2059</v>
      </c>
      <c r="K66" s="177" t="s">
        <v>2059</v>
      </c>
      <c r="L66" s="177" t="s">
        <v>2059</v>
      </c>
      <c r="M66" s="177" t="s">
        <v>2059</v>
      </c>
      <c r="N66" s="177" t="s">
        <v>2059</v>
      </c>
      <c r="O66" s="177" t="s">
        <v>2059</v>
      </c>
      <c r="P66" s="177"/>
      <c r="Q66" s="177" t="s">
        <v>2059</v>
      </c>
      <c r="R66" s="177" t="s">
        <v>2059</v>
      </c>
      <c r="S66" s="177" t="s">
        <v>2059</v>
      </c>
      <c r="T66" s="177" t="s">
        <v>2059</v>
      </c>
      <c r="U66" s="177" t="s">
        <v>2059</v>
      </c>
      <c r="V66" s="177" t="s">
        <v>2059</v>
      </c>
      <c r="W66" s="177" t="s">
        <v>2059</v>
      </c>
      <c r="X66" s="177" t="s">
        <v>2059</v>
      </c>
      <c r="Y66" s="177" t="s">
        <v>2059</v>
      </c>
      <c r="Z66" s="177" t="s">
        <v>2059</v>
      </c>
      <c r="AA66" s="177" t="s">
        <v>1901</v>
      </c>
      <c r="AB66" s="177" t="s">
        <v>2059</v>
      </c>
      <c r="AC66" s="177" t="s">
        <v>2059</v>
      </c>
      <c r="AD66" s="177"/>
      <c r="AE66" s="177" t="s">
        <v>2059</v>
      </c>
      <c r="AF66" s="177" t="s">
        <v>1901</v>
      </c>
      <c r="AG66" s="178" t="s">
        <v>2103</v>
      </c>
      <c r="AH66" s="323"/>
      <c r="AI66" s="179"/>
      <c r="AJ66" s="179"/>
      <c r="AK66" s="179"/>
      <c r="AL66" s="179"/>
      <c r="AM66" s="179"/>
      <c r="AN66" s="179"/>
      <c r="AO66" s="179"/>
      <c r="AP66" s="179"/>
      <c r="AQ66" s="179"/>
      <c r="AR66" s="179"/>
      <c r="AS66" s="179"/>
      <c r="AT66" s="179"/>
      <c r="AU66" s="179"/>
      <c r="AV66" s="179"/>
      <c r="AW66" s="179"/>
    </row>
    <row r="67" spans="1:49" s="113" customFormat="1" ht="41.5" customHeight="1" x14ac:dyDescent="0.2">
      <c r="A67" s="171">
        <v>59</v>
      </c>
      <c r="B67" s="172" t="s">
        <v>2327</v>
      </c>
      <c r="C67" s="172" t="s">
        <v>2316</v>
      </c>
      <c r="D67" s="181" t="s">
        <v>2457</v>
      </c>
      <c r="E67" s="180" t="s">
        <v>2458</v>
      </c>
      <c r="F67" s="190" t="s">
        <v>2233</v>
      </c>
      <c r="G67" s="175" t="s">
        <v>2059</v>
      </c>
      <c r="H67" s="176" t="s">
        <v>2059</v>
      </c>
      <c r="I67" s="177" t="s">
        <v>2059</v>
      </c>
      <c r="J67" s="177" t="s">
        <v>2059</v>
      </c>
      <c r="K67" s="177" t="s">
        <v>2059</v>
      </c>
      <c r="L67" s="177" t="s">
        <v>2059</v>
      </c>
      <c r="M67" s="177" t="s">
        <v>2059</v>
      </c>
      <c r="N67" s="177" t="s">
        <v>2059</v>
      </c>
      <c r="O67" s="177" t="s">
        <v>2059</v>
      </c>
      <c r="P67" s="177"/>
      <c r="Q67" s="177" t="s">
        <v>2059</v>
      </c>
      <c r="R67" s="177" t="s">
        <v>2059</v>
      </c>
      <c r="S67" s="177" t="s">
        <v>2059</v>
      </c>
      <c r="T67" s="177" t="s">
        <v>2059</v>
      </c>
      <c r="U67" s="177" t="s">
        <v>2059</v>
      </c>
      <c r="V67" s="177" t="s">
        <v>2059</v>
      </c>
      <c r="W67" s="177" t="s">
        <v>2059</v>
      </c>
      <c r="X67" s="177" t="s">
        <v>2059</v>
      </c>
      <c r="Y67" s="177" t="s">
        <v>2059</v>
      </c>
      <c r="Z67" s="177" t="s">
        <v>2059</v>
      </c>
      <c r="AA67" s="177" t="s">
        <v>2059</v>
      </c>
      <c r="AB67" s="177" t="s">
        <v>1901</v>
      </c>
      <c r="AC67" s="177" t="s">
        <v>1901</v>
      </c>
      <c r="AD67" s="177"/>
      <c r="AE67" s="177" t="s">
        <v>2059</v>
      </c>
      <c r="AF67" s="177" t="s">
        <v>1901</v>
      </c>
      <c r="AG67" s="178" t="s">
        <v>2102</v>
      </c>
      <c r="AH67" s="323"/>
      <c r="AI67" s="179"/>
      <c r="AJ67" s="179"/>
      <c r="AK67" s="179"/>
      <c r="AL67" s="179"/>
      <c r="AM67" s="179"/>
      <c r="AN67" s="179"/>
      <c r="AO67" s="179"/>
      <c r="AP67" s="179"/>
      <c r="AQ67" s="179"/>
      <c r="AR67" s="179"/>
      <c r="AS67" s="179"/>
      <c r="AT67" s="179"/>
      <c r="AU67" s="179"/>
      <c r="AV67" s="179"/>
      <c r="AW67" s="179"/>
    </row>
    <row r="68" spans="1:49" s="113" customFormat="1" ht="41.5" customHeight="1" x14ac:dyDescent="0.2">
      <c r="A68" s="171">
        <v>60</v>
      </c>
      <c r="B68" s="172" t="s">
        <v>2327</v>
      </c>
      <c r="C68" s="172" t="s">
        <v>2316</v>
      </c>
      <c r="D68" s="181" t="s">
        <v>2459</v>
      </c>
      <c r="E68" s="180" t="s">
        <v>2460</v>
      </c>
      <c r="F68" s="183" t="s">
        <v>2234</v>
      </c>
      <c r="G68" s="175" t="s">
        <v>2059</v>
      </c>
      <c r="H68" s="176" t="s">
        <v>2059</v>
      </c>
      <c r="I68" s="177" t="s">
        <v>2059</v>
      </c>
      <c r="J68" s="177" t="s">
        <v>2059</v>
      </c>
      <c r="K68" s="177" t="s">
        <v>2059</v>
      </c>
      <c r="L68" s="177" t="s">
        <v>2059</v>
      </c>
      <c r="M68" s="177" t="s">
        <v>1901</v>
      </c>
      <c r="N68" s="177" t="s">
        <v>2059</v>
      </c>
      <c r="O68" s="177" t="s">
        <v>2059</v>
      </c>
      <c r="P68" s="177"/>
      <c r="Q68" s="177" t="s">
        <v>1901</v>
      </c>
      <c r="R68" s="177" t="s">
        <v>2059</v>
      </c>
      <c r="S68" s="177" t="s">
        <v>2059</v>
      </c>
      <c r="T68" s="177" t="s">
        <v>1901</v>
      </c>
      <c r="U68" s="177" t="s">
        <v>2059</v>
      </c>
      <c r="V68" s="177" t="s">
        <v>2059</v>
      </c>
      <c r="W68" s="177" t="s">
        <v>2059</v>
      </c>
      <c r="X68" s="177" t="s">
        <v>2059</v>
      </c>
      <c r="Y68" s="177" t="s">
        <v>2059</v>
      </c>
      <c r="Z68" s="177" t="s">
        <v>2059</v>
      </c>
      <c r="AA68" s="177" t="s">
        <v>2059</v>
      </c>
      <c r="AB68" s="177" t="s">
        <v>2059</v>
      </c>
      <c r="AC68" s="177" t="s">
        <v>2059</v>
      </c>
      <c r="AD68" s="177"/>
      <c r="AE68" s="177" t="s">
        <v>2059</v>
      </c>
      <c r="AF68" s="177" t="s">
        <v>2059</v>
      </c>
      <c r="AG68" s="178" t="s">
        <v>2059</v>
      </c>
      <c r="AH68" s="323"/>
      <c r="AI68" s="179"/>
      <c r="AJ68" s="179"/>
      <c r="AK68" s="179"/>
      <c r="AL68" s="179"/>
      <c r="AM68" s="179"/>
      <c r="AN68" s="179"/>
      <c r="AO68" s="179"/>
      <c r="AP68" s="179"/>
      <c r="AQ68" s="179"/>
      <c r="AR68" s="179"/>
      <c r="AS68" s="179"/>
      <c r="AT68" s="179"/>
      <c r="AU68" s="179"/>
      <c r="AV68" s="179"/>
      <c r="AW68" s="179"/>
    </row>
    <row r="69" spans="1:49" s="113" customFormat="1" ht="41.5" customHeight="1" x14ac:dyDescent="0.2">
      <c r="A69" s="171">
        <v>61</v>
      </c>
      <c r="B69" s="172" t="s">
        <v>2327</v>
      </c>
      <c r="C69" s="320" t="s">
        <v>2316</v>
      </c>
      <c r="D69" s="189" t="s">
        <v>2461</v>
      </c>
      <c r="E69" s="164" t="s">
        <v>2462</v>
      </c>
      <c r="F69" s="190" t="s">
        <v>2235</v>
      </c>
      <c r="G69" s="175" t="s">
        <v>2059</v>
      </c>
      <c r="H69" s="176" t="s">
        <v>2059</v>
      </c>
      <c r="I69" s="177" t="s">
        <v>2059</v>
      </c>
      <c r="J69" s="177" t="s">
        <v>2059</v>
      </c>
      <c r="K69" s="177" t="s">
        <v>2059</v>
      </c>
      <c r="L69" s="177" t="s">
        <v>2059</v>
      </c>
      <c r="M69" s="177" t="s">
        <v>2059</v>
      </c>
      <c r="N69" s="177" t="s">
        <v>2059</v>
      </c>
      <c r="O69" s="177" t="s">
        <v>2059</v>
      </c>
      <c r="P69" s="177"/>
      <c r="Q69" s="177" t="s">
        <v>2059</v>
      </c>
      <c r="R69" s="177" t="s">
        <v>2059</v>
      </c>
      <c r="S69" s="177" t="s">
        <v>1901</v>
      </c>
      <c r="T69" s="177" t="s">
        <v>2059</v>
      </c>
      <c r="U69" s="177" t="s">
        <v>2059</v>
      </c>
      <c r="V69" s="177" t="s">
        <v>2059</v>
      </c>
      <c r="W69" s="177" t="s">
        <v>2059</v>
      </c>
      <c r="X69" s="177" t="s">
        <v>2059</v>
      </c>
      <c r="Y69" s="177" t="s">
        <v>2059</v>
      </c>
      <c r="Z69" s="177" t="s">
        <v>2059</v>
      </c>
      <c r="AA69" s="177" t="s">
        <v>2059</v>
      </c>
      <c r="AB69" s="177" t="s">
        <v>2059</v>
      </c>
      <c r="AC69" s="177" t="s">
        <v>2059</v>
      </c>
      <c r="AD69" s="177"/>
      <c r="AE69" s="177" t="s">
        <v>2059</v>
      </c>
      <c r="AF69" s="177" t="s">
        <v>1901</v>
      </c>
      <c r="AG69" s="178" t="s">
        <v>2100</v>
      </c>
      <c r="AH69" s="323"/>
      <c r="AI69" s="179"/>
      <c r="AJ69" s="179"/>
      <c r="AK69" s="179"/>
      <c r="AL69" s="179"/>
      <c r="AM69" s="179"/>
      <c r="AN69" s="179"/>
      <c r="AO69" s="179"/>
      <c r="AP69" s="179"/>
      <c r="AQ69" s="179"/>
      <c r="AR69" s="179"/>
      <c r="AS69" s="179"/>
      <c r="AT69" s="179"/>
      <c r="AU69" s="179"/>
      <c r="AV69" s="179"/>
      <c r="AW69" s="179"/>
    </row>
    <row r="70" spans="1:49" s="113" customFormat="1" ht="41.5" customHeight="1" x14ac:dyDescent="0.2">
      <c r="A70" s="171">
        <v>62</v>
      </c>
      <c r="B70" s="172" t="s">
        <v>2327</v>
      </c>
      <c r="C70" s="320" t="s">
        <v>2884</v>
      </c>
      <c r="D70" s="173" t="s">
        <v>2463</v>
      </c>
      <c r="E70" s="180" t="s">
        <v>2464</v>
      </c>
      <c r="F70" s="190" t="s">
        <v>2465</v>
      </c>
      <c r="G70" s="175" t="s">
        <v>1901</v>
      </c>
      <c r="H70" s="176" t="s">
        <v>2059</v>
      </c>
      <c r="I70" s="177" t="s">
        <v>1901</v>
      </c>
      <c r="J70" s="177" t="s">
        <v>2059</v>
      </c>
      <c r="K70" s="177" t="s">
        <v>1901</v>
      </c>
      <c r="L70" s="177" t="s">
        <v>1901</v>
      </c>
      <c r="M70" s="177" t="s">
        <v>1901</v>
      </c>
      <c r="N70" s="177" t="s">
        <v>1901</v>
      </c>
      <c r="O70" s="177" t="s">
        <v>2059</v>
      </c>
      <c r="P70" s="177" t="s">
        <v>2059</v>
      </c>
      <c r="Q70" s="177" t="s">
        <v>1899</v>
      </c>
      <c r="R70" s="177" t="s">
        <v>2059</v>
      </c>
      <c r="S70" s="177" t="s">
        <v>2059</v>
      </c>
      <c r="T70" s="177" t="s">
        <v>1899</v>
      </c>
      <c r="U70" s="177" t="s">
        <v>2059</v>
      </c>
      <c r="V70" s="177" t="s">
        <v>1901</v>
      </c>
      <c r="W70" s="177" t="s">
        <v>2059</v>
      </c>
      <c r="X70" s="177" t="s">
        <v>1901</v>
      </c>
      <c r="Y70" s="177" t="s">
        <v>1901</v>
      </c>
      <c r="Z70" s="177" t="s">
        <v>2059</v>
      </c>
      <c r="AA70" s="177" t="s">
        <v>2059</v>
      </c>
      <c r="AB70" s="177" t="s">
        <v>2059</v>
      </c>
      <c r="AC70" s="177" t="s">
        <v>2059</v>
      </c>
      <c r="AD70" s="177" t="s">
        <v>2059</v>
      </c>
      <c r="AE70" s="177" t="s">
        <v>2059</v>
      </c>
      <c r="AF70" s="177" t="s">
        <v>2059</v>
      </c>
      <c r="AG70" s="178" t="s">
        <v>2059</v>
      </c>
      <c r="AH70" s="324" t="s">
        <v>2059</v>
      </c>
      <c r="AI70" s="179"/>
      <c r="AJ70" s="179"/>
      <c r="AK70" s="179"/>
      <c r="AL70" s="179"/>
      <c r="AM70" s="179"/>
      <c r="AN70" s="179"/>
      <c r="AO70" s="179"/>
      <c r="AP70" s="179"/>
      <c r="AQ70" s="179"/>
      <c r="AR70" s="179"/>
      <c r="AS70" s="179"/>
      <c r="AT70" s="179"/>
      <c r="AU70" s="179"/>
      <c r="AV70" s="179"/>
      <c r="AW70" s="179"/>
    </row>
    <row r="71" spans="1:49" s="113" customFormat="1" ht="41.5" customHeight="1" x14ac:dyDescent="0.2">
      <c r="A71" s="171">
        <v>63</v>
      </c>
      <c r="B71" s="172" t="s">
        <v>61</v>
      </c>
      <c r="C71" s="320" t="s">
        <v>2316</v>
      </c>
      <c r="D71" s="173" t="s">
        <v>2466</v>
      </c>
      <c r="E71" s="180" t="s">
        <v>2134</v>
      </c>
      <c r="F71" s="190" t="s">
        <v>2236</v>
      </c>
      <c r="G71" s="175"/>
      <c r="H71" s="176" t="s">
        <v>2059</v>
      </c>
      <c r="I71" s="177" t="s">
        <v>1901</v>
      </c>
      <c r="J71" s="177" t="s">
        <v>2059</v>
      </c>
      <c r="K71" s="177" t="s">
        <v>1899</v>
      </c>
      <c r="L71" s="177" t="s">
        <v>2059</v>
      </c>
      <c r="M71" s="177" t="s">
        <v>2059</v>
      </c>
      <c r="N71" s="177" t="s">
        <v>2059</v>
      </c>
      <c r="O71" s="177" t="s">
        <v>2059</v>
      </c>
      <c r="P71" s="177" t="s">
        <v>2059</v>
      </c>
      <c r="Q71" s="177" t="s">
        <v>2059</v>
      </c>
      <c r="R71" s="177" t="s">
        <v>2059</v>
      </c>
      <c r="S71" s="177" t="s">
        <v>2059</v>
      </c>
      <c r="T71" s="177" t="s">
        <v>2059</v>
      </c>
      <c r="U71" s="177" t="s">
        <v>2059</v>
      </c>
      <c r="V71" s="177" t="s">
        <v>2059</v>
      </c>
      <c r="W71" s="177" t="s">
        <v>2059</v>
      </c>
      <c r="X71" s="177" t="s">
        <v>2059</v>
      </c>
      <c r="Y71" s="177" t="s">
        <v>2059</v>
      </c>
      <c r="Z71" s="177" t="s">
        <v>2059</v>
      </c>
      <c r="AA71" s="177" t="s">
        <v>2059</v>
      </c>
      <c r="AB71" s="177" t="s">
        <v>1899</v>
      </c>
      <c r="AC71" s="177" t="s">
        <v>2059</v>
      </c>
      <c r="AD71" s="177" t="s">
        <v>2059</v>
      </c>
      <c r="AE71" s="177" t="s">
        <v>2059</v>
      </c>
      <c r="AF71" s="177" t="s">
        <v>2059</v>
      </c>
      <c r="AG71" s="178"/>
      <c r="AH71" s="323"/>
      <c r="AI71" s="179"/>
      <c r="AJ71" s="179"/>
      <c r="AK71" s="179"/>
      <c r="AL71" s="179"/>
      <c r="AM71" s="179"/>
      <c r="AN71" s="179"/>
      <c r="AO71" s="179"/>
      <c r="AP71" s="179"/>
      <c r="AQ71" s="179"/>
      <c r="AR71" s="179"/>
      <c r="AS71" s="179"/>
      <c r="AT71" s="179"/>
      <c r="AU71" s="179"/>
      <c r="AV71" s="179"/>
      <c r="AW71" s="179"/>
    </row>
    <row r="72" spans="1:49" s="113" customFormat="1" ht="41.5" customHeight="1" x14ac:dyDescent="0.2">
      <c r="A72" s="171">
        <v>64</v>
      </c>
      <c r="B72" s="172" t="s">
        <v>2327</v>
      </c>
      <c r="C72" s="320" t="s">
        <v>2860</v>
      </c>
      <c r="D72" s="173" t="s">
        <v>2467</v>
      </c>
      <c r="E72" s="180" t="s">
        <v>2135</v>
      </c>
      <c r="F72" s="183" t="s">
        <v>2846</v>
      </c>
      <c r="G72" s="175" t="s">
        <v>2059</v>
      </c>
      <c r="H72" s="176" t="s">
        <v>2059</v>
      </c>
      <c r="I72" s="177" t="s">
        <v>2059</v>
      </c>
      <c r="J72" s="177" t="s">
        <v>2059</v>
      </c>
      <c r="K72" s="177" t="s">
        <v>2059</v>
      </c>
      <c r="L72" s="177" t="s">
        <v>2059</v>
      </c>
      <c r="M72" s="177" t="s">
        <v>2059</v>
      </c>
      <c r="N72" s="177" t="s">
        <v>2059</v>
      </c>
      <c r="O72" s="177" t="s">
        <v>1900</v>
      </c>
      <c r="P72" s="177" t="s">
        <v>1901</v>
      </c>
      <c r="Q72" s="177" t="s">
        <v>2059</v>
      </c>
      <c r="R72" s="177" t="s">
        <v>2059</v>
      </c>
      <c r="S72" s="177" t="s">
        <v>2059</v>
      </c>
      <c r="T72" s="177" t="s">
        <v>2059</v>
      </c>
      <c r="U72" s="177" t="s">
        <v>2059</v>
      </c>
      <c r="V72" s="177" t="s">
        <v>2059</v>
      </c>
      <c r="W72" s="177" t="s">
        <v>2059</v>
      </c>
      <c r="X72" s="177" t="s">
        <v>2059</v>
      </c>
      <c r="Y72" s="177" t="s">
        <v>2059</v>
      </c>
      <c r="Z72" s="177" t="s">
        <v>2059</v>
      </c>
      <c r="AA72" s="177" t="s">
        <v>2059</v>
      </c>
      <c r="AB72" s="177" t="s">
        <v>2059</v>
      </c>
      <c r="AC72" s="177" t="s">
        <v>2059</v>
      </c>
      <c r="AD72" s="177" t="s">
        <v>2059</v>
      </c>
      <c r="AE72" s="177" t="s">
        <v>2059</v>
      </c>
      <c r="AF72" s="177" t="s">
        <v>2059</v>
      </c>
      <c r="AG72" s="178"/>
      <c r="AH72" s="323"/>
      <c r="AI72" s="179"/>
      <c r="AJ72" s="179"/>
      <c r="AK72" s="179"/>
      <c r="AL72" s="179"/>
      <c r="AM72" s="179"/>
      <c r="AN72" s="179"/>
      <c r="AO72" s="179"/>
      <c r="AP72" s="179"/>
      <c r="AQ72" s="179"/>
      <c r="AR72" s="179"/>
      <c r="AS72" s="179"/>
      <c r="AT72" s="179"/>
      <c r="AU72" s="179"/>
      <c r="AV72" s="179"/>
      <c r="AW72" s="179"/>
    </row>
    <row r="73" spans="1:49" s="113" customFormat="1" ht="41.5" customHeight="1" x14ac:dyDescent="0.2">
      <c r="A73" s="171">
        <v>65</v>
      </c>
      <c r="B73" s="172" t="s">
        <v>2327</v>
      </c>
      <c r="C73" s="320" t="s">
        <v>2468</v>
      </c>
      <c r="D73" s="173" t="s">
        <v>2469</v>
      </c>
      <c r="E73" s="192" t="s">
        <v>2468</v>
      </c>
      <c r="F73" s="190" t="s">
        <v>2470</v>
      </c>
      <c r="G73" s="175" t="s">
        <v>2059</v>
      </c>
      <c r="H73" s="176" t="s">
        <v>2059</v>
      </c>
      <c r="I73" s="177" t="s">
        <v>2059</v>
      </c>
      <c r="J73" s="177" t="s">
        <v>2059</v>
      </c>
      <c r="K73" s="177" t="s">
        <v>1899</v>
      </c>
      <c r="L73" s="177" t="s">
        <v>1899</v>
      </c>
      <c r="M73" s="177" t="s">
        <v>2059</v>
      </c>
      <c r="N73" s="177" t="s">
        <v>1899</v>
      </c>
      <c r="O73" s="177" t="s">
        <v>2059</v>
      </c>
      <c r="P73" s="177" t="s">
        <v>2059</v>
      </c>
      <c r="Q73" s="177" t="s">
        <v>2059</v>
      </c>
      <c r="R73" s="177" t="s">
        <v>2059</v>
      </c>
      <c r="S73" s="177" t="s">
        <v>2059</v>
      </c>
      <c r="T73" s="177" t="s">
        <v>2059</v>
      </c>
      <c r="U73" s="177" t="s">
        <v>2059</v>
      </c>
      <c r="V73" s="177" t="s">
        <v>2059</v>
      </c>
      <c r="W73" s="177" t="s">
        <v>2059</v>
      </c>
      <c r="X73" s="177" t="s">
        <v>2059</v>
      </c>
      <c r="Y73" s="177" t="s">
        <v>2059</v>
      </c>
      <c r="Z73" s="177" t="s">
        <v>2059</v>
      </c>
      <c r="AA73" s="177" t="s">
        <v>2059</v>
      </c>
      <c r="AB73" s="177" t="s">
        <v>2059</v>
      </c>
      <c r="AC73" s="177" t="s">
        <v>2059</v>
      </c>
      <c r="AD73" s="177" t="s">
        <v>2059</v>
      </c>
      <c r="AE73" s="177" t="s">
        <v>2059</v>
      </c>
      <c r="AF73" s="177" t="s">
        <v>2059</v>
      </c>
      <c r="AG73" s="178" t="s">
        <v>2471</v>
      </c>
      <c r="AH73" s="324"/>
      <c r="AI73" s="179"/>
      <c r="AJ73" s="179"/>
      <c r="AK73" s="179"/>
      <c r="AL73" s="179"/>
      <c r="AM73" s="179"/>
      <c r="AN73" s="179"/>
      <c r="AO73" s="179"/>
      <c r="AP73" s="179"/>
      <c r="AQ73" s="179"/>
      <c r="AR73" s="179"/>
      <c r="AS73" s="179"/>
      <c r="AT73" s="179"/>
      <c r="AU73" s="179"/>
      <c r="AV73" s="179"/>
      <c r="AW73" s="179"/>
    </row>
    <row r="74" spans="1:49" s="113" customFormat="1" ht="41.5" customHeight="1" x14ac:dyDescent="0.2">
      <c r="A74" s="171">
        <v>66</v>
      </c>
      <c r="B74" s="172" t="s">
        <v>2319</v>
      </c>
      <c r="C74" s="172" t="s">
        <v>2866</v>
      </c>
      <c r="D74" s="186" t="s">
        <v>2472</v>
      </c>
      <c r="E74" s="192" t="s">
        <v>2473</v>
      </c>
      <c r="F74" s="185" t="s">
        <v>2237</v>
      </c>
      <c r="G74" s="175" t="s">
        <v>2059</v>
      </c>
      <c r="H74" s="176" t="s">
        <v>2059</v>
      </c>
      <c r="I74" s="177" t="s">
        <v>2059</v>
      </c>
      <c r="J74" s="177" t="s">
        <v>2059</v>
      </c>
      <c r="K74" s="177" t="s">
        <v>2059</v>
      </c>
      <c r="L74" s="177" t="s">
        <v>1901</v>
      </c>
      <c r="M74" s="177" t="s">
        <v>2059</v>
      </c>
      <c r="N74" s="177" t="s">
        <v>2059</v>
      </c>
      <c r="O74" s="177" t="s">
        <v>2059</v>
      </c>
      <c r="P74" s="177"/>
      <c r="Q74" s="177" t="s">
        <v>2059</v>
      </c>
      <c r="R74" s="177" t="s">
        <v>2059</v>
      </c>
      <c r="S74" s="177" t="s">
        <v>2059</v>
      </c>
      <c r="T74" s="177" t="s">
        <v>2059</v>
      </c>
      <c r="U74" s="177" t="s">
        <v>1901</v>
      </c>
      <c r="V74" s="177" t="s">
        <v>2059</v>
      </c>
      <c r="W74" s="177" t="s">
        <v>2059</v>
      </c>
      <c r="X74" s="177" t="s">
        <v>2059</v>
      </c>
      <c r="Y74" s="177" t="s">
        <v>2059</v>
      </c>
      <c r="Z74" s="177" t="s">
        <v>2059</v>
      </c>
      <c r="AA74" s="177" t="s">
        <v>2059</v>
      </c>
      <c r="AB74" s="177" t="s">
        <v>2059</v>
      </c>
      <c r="AC74" s="177" t="s">
        <v>1901</v>
      </c>
      <c r="AD74" s="177"/>
      <c r="AE74" s="177" t="s">
        <v>2059</v>
      </c>
      <c r="AF74" s="177" t="s">
        <v>2059</v>
      </c>
      <c r="AG74" s="178" t="s">
        <v>2096</v>
      </c>
      <c r="AH74" s="323"/>
      <c r="AI74" s="179"/>
      <c r="AJ74" s="179"/>
      <c r="AK74" s="179"/>
      <c r="AL74" s="179"/>
      <c r="AM74" s="179"/>
      <c r="AN74" s="179"/>
      <c r="AO74" s="179"/>
      <c r="AP74" s="179"/>
      <c r="AQ74" s="179"/>
      <c r="AR74" s="179"/>
      <c r="AS74" s="179"/>
      <c r="AT74" s="179"/>
      <c r="AU74" s="179"/>
      <c r="AV74" s="179"/>
      <c r="AW74" s="179"/>
    </row>
    <row r="75" spans="1:49" s="113" customFormat="1" ht="41.5" customHeight="1" x14ac:dyDescent="0.2">
      <c r="A75" s="171">
        <v>67</v>
      </c>
      <c r="B75" s="172" t="s">
        <v>61</v>
      </c>
      <c r="C75" s="320" t="s">
        <v>2885</v>
      </c>
      <c r="D75" s="173" t="s">
        <v>2474</v>
      </c>
      <c r="E75" s="180" t="s">
        <v>2475</v>
      </c>
      <c r="F75" s="183" t="s">
        <v>2476</v>
      </c>
      <c r="G75" s="175" t="s">
        <v>2059</v>
      </c>
      <c r="H75" s="176" t="s">
        <v>2059</v>
      </c>
      <c r="I75" s="177" t="s">
        <v>2059</v>
      </c>
      <c r="J75" s="177" t="s">
        <v>2059</v>
      </c>
      <c r="K75" s="177" t="s">
        <v>2059</v>
      </c>
      <c r="L75" s="177" t="s">
        <v>2059</v>
      </c>
      <c r="M75" s="177" t="s">
        <v>2059</v>
      </c>
      <c r="N75" s="177" t="s">
        <v>2059</v>
      </c>
      <c r="O75" s="177" t="s">
        <v>1899</v>
      </c>
      <c r="P75" s="177" t="s">
        <v>2059</v>
      </c>
      <c r="Q75" s="177" t="s">
        <v>2059</v>
      </c>
      <c r="R75" s="177" t="s">
        <v>2059</v>
      </c>
      <c r="S75" s="177" t="s">
        <v>2059</v>
      </c>
      <c r="T75" s="177" t="s">
        <v>2059</v>
      </c>
      <c r="U75" s="177" t="s">
        <v>2059</v>
      </c>
      <c r="V75" s="177" t="s">
        <v>2059</v>
      </c>
      <c r="W75" s="177" t="s">
        <v>2059</v>
      </c>
      <c r="X75" s="177" t="s">
        <v>1900</v>
      </c>
      <c r="Y75" s="177" t="s">
        <v>2059</v>
      </c>
      <c r="Z75" s="177" t="s">
        <v>2059</v>
      </c>
      <c r="AA75" s="177" t="s">
        <v>1901</v>
      </c>
      <c r="AB75" s="177" t="s">
        <v>2059</v>
      </c>
      <c r="AC75" s="177" t="s">
        <v>2059</v>
      </c>
      <c r="AD75" s="177" t="s">
        <v>2059</v>
      </c>
      <c r="AE75" s="177" t="s">
        <v>2059</v>
      </c>
      <c r="AF75" s="177"/>
      <c r="AG75" s="178"/>
      <c r="AH75" s="324"/>
      <c r="AI75" s="179"/>
      <c r="AJ75" s="179"/>
      <c r="AK75" s="179"/>
      <c r="AL75" s="179"/>
      <c r="AM75" s="179"/>
      <c r="AN75" s="179"/>
      <c r="AO75" s="179"/>
      <c r="AP75" s="179"/>
      <c r="AQ75" s="179"/>
      <c r="AR75" s="179"/>
      <c r="AS75" s="179"/>
      <c r="AT75" s="179"/>
      <c r="AU75" s="179"/>
      <c r="AV75" s="179"/>
      <c r="AW75" s="179"/>
    </row>
    <row r="76" spans="1:49" s="113" customFormat="1" ht="41.5" customHeight="1" x14ac:dyDescent="0.2">
      <c r="A76" s="171">
        <v>68</v>
      </c>
      <c r="B76" s="172" t="s">
        <v>2323</v>
      </c>
      <c r="C76" s="172" t="s">
        <v>2316</v>
      </c>
      <c r="D76" s="181" t="s">
        <v>2477</v>
      </c>
      <c r="E76" s="180" t="s">
        <v>2478</v>
      </c>
      <c r="F76" s="190" t="s">
        <v>2238</v>
      </c>
      <c r="G76" s="175" t="s">
        <v>1901</v>
      </c>
      <c r="H76" s="176" t="s">
        <v>1901</v>
      </c>
      <c r="I76" s="177" t="s">
        <v>1901</v>
      </c>
      <c r="J76" s="177" t="s">
        <v>2059</v>
      </c>
      <c r="K76" s="177" t="s">
        <v>1901</v>
      </c>
      <c r="L76" s="177" t="s">
        <v>1901</v>
      </c>
      <c r="M76" s="177" t="s">
        <v>1901</v>
      </c>
      <c r="N76" s="177" t="s">
        <v>1901</v>
      </c>
      <c r="O76" s="177" t="s">
        <v>1901</v>
      </c>
      <c r="P76" s="177" t="s">
        <v>1901</v>
      </c>
      <c r="Q76" s="177" t="s">
        <v>1901</v>
      </c>
      <c r="R76" s="177" t="s">
        <v>2059</v>
      </c>
      <c r="S76" s="177" t="s">
        <v>2059</v>
      </c>
      <c r="T76" s="177" t="s">
        <v>1901</v>
      </c>
      <c r="U76" s="177" t="s">
        <v>2059</v>
      </c>
      <c r="V76" s="177" t="s">
        <v>1901</v>
      </c>
      <c r="W76" s="177" t="s">
        <v>1901</v>
      </c>
      <c r="X76" s="177" t="s">
        <v>1901</v>
      </c>
      <c r="Y76" s="177" t="s">
        <v>2059</v>
      </c>
      <c r="Z76" s="177" t="s">
        <v>1901</v>
      </c>
      <c r="AA76" s="177" t="s">
        <v>2059</v>
      </c>
      <c r="AB76" s="177" t="s">
        <v>2059</v>
      </c>
      <c r="AC76" s="177" t="s">
        <v>2059</v>
      </c>
      <c r="AD76" s="177" t="s">
        <v>1901</v>
      </c>
      <c r="AE76" s="177" t="s">
        <v>1901</v>
      </c>
      <c r="AF76" s="177" t="s">
        <v>2059</v>
      </c>
      <c r="AG76" s="178" t="s">
        <v>2217</v>
      </c>
      <c r="AH76" s="323"/>
      <c r="AI76" s="179"/>
      <c r="AJ76" s="179"/>
      <c r="AK76" s="179"/>
      <c r="AL76" s="179"/>
      <c r="AM76" s="179"/>
      <c r="AN76" s="179"/>
      <c r="AO76" s="179"/>
      <c r="AP76" s="179"/>
      <c r="AQ76" s="179"/>
      <c r="AR76" s="179"/>
      <c r="AS76" s="179"/>
      <c r="AT76" s="179"/>
      <c r="AU76" s="179"/>
      <c r="AV76" s="179"/>
      <c r="AW76" s="179"/>
    </row>
    <row r="77" spans="1:49" s="113" customFormat="1" ht="41.5" customHeight="1" x14ac:dyDescent="0.2">
      <c r="A77" s="171">
        <v>69</v>
      </c>
      <c r="B77" s="172" t="s">
        <v>61</v>
      </c>
      <c r="C77" s="172" t="s">
        <v>2860</v>
      </c>
      <c r="D77" s="181" t="s">
        <v>2479</v>
      </c>
      <c r="E77" s="164" t="s">
        <v>2136</v>
      </c>
      <c r="F77" s="183" t="s">
        <v>2847</v>
      </c>
      <c r="G77" s="175" t="s">
        <v>1901</v>
      </c>
      <c r="H77" s="176" t="s">
        <v>2059</v>
      </c>
      <c r="I77" s="177" t="s">
        <v>2059</v>
      </c>
      <c r="J77" s="177" t="s">
        <v>2059</v>
      </c>
      <c r="K77" s="177" t="s">
        <v>2059</v>
      </c>
      <c r="L77" s="177" t="s">
        <v>2059</v>
      </c>
      <c r="M77" s="177" t="s">
        <v>2059</v>
      </c>
      <c r="N77" s="177" t="s">
        <v>2059</v>
      </c>
      <c r="O77" s="177" t="s">
        <v>2059</v>
      </c>
      <c r="P77" s="177" t="s">
        <v>2059</v>
      </c>
      <c r="Q77" s="177" t="s">
        <v>2059</v>
      </c>
      <c r="R77" s="177" t="s">
        <v>2059</v>
      </c>
      <c r="S77" s="177" t="s">
        <v>2059</v>
      </c>
      <c r="T77" s="177" t="s">
        <v>2059</v>
      </c>
      <c r="U77" s="177" t="s">
        <v>2059</v>
      </c>
      <c r="V77" s="177" t="s">
        <v>2059</v>
      </c>
      <c r="W77" s="177" t="s">
        <v>2059</v>
      </c>
      <c r="X77" s="177" t="s">
        <v>2059</v>
      </c>
      <c r="Y77" s="177" t="s">
        <v>2059</v>
      </c>
      <c r="Z77" s="177" t="s">
        <v>2059</v>
      </c>
      <c r="AA77" s="177" t="s">
        <v>2059</v>
      </c>
      <c r="AB77" s="177" t="s">
        <v>2059</v>
      </c>
      <c r="AC77" s="177" t="s">
        <v>2059</v>
      </c>
      <c r="AD77" s="177" t="s">
        <v>2059</v>
      </c>
      <c r="AE77" s="177" t="s">
        <v>2059</v>
      </c>
      <c r="AF77" s="177" t="s">
        <v>2059</v>
      </c>
      <c r="AG77" s="178" t="s">
        <v>2195</v>
      </c>
      <c r="AH77" s="323"/>
      <c r="AI77" s="179"/>
      <c r="AJ77" s="179"/>
      <c r="AK77" s="179"/>
      <c r="AL77" s="179"/>
      <c r="AM77" s="179"/>
      <c r="AN77" s="179"/>
      <c r="AO77" s="179"/>
      <c r="AP77" s="179"/>
      <c r="AQ77" s="179"/>
      <c r="AR77" s="179"/>
      <c r="AS77" s="179"/>
      <c r="AT77" s="179"/>
      <c r="AU77" s="179"/>
      <c r="AV77" s="179"/>
      <c r="AW77" s="179"/>
    </row>
    <row r="78" spans="1:49" s="113" customFormat="1" ht="41.5" customHeight="1" x14ac:dyDescent="0.2">
      <c r="A78" s="171">
        <v>70</v>
      </c>
      <c r="B78" s="172" t="s">
        <v>2400</v>
      </c>
      <c r="C78" s="172" t="s">
        <v>2886</v>
      </c>
      <c r="D78" s="181" t="s">
        <v>2480</v>
      </c>
      <c r="E78" s="180" t="s">
        <v>2481</v>
      </c>
      <c r="F78" s="190" t="s">
        <v>2482</v>
      </c>
      <c r="G78" s="175" t="s">
        <v>1901</v>
      </c>
      <c r="H78" s="176" t="s">
        <v>1901</v>
      </c>
      <c r="I78" s="177"/>
      <c r="J78" s="177"/>
      <c r="K78" s="177" t="s">
        <v>1901</v>
      </c>
      <c r="L78" s="177"/>
      <c r="M78" s="177"/>
      <c r="N78" s="177"/>
      <c r="O78" s="177"/>
      <c r="P78" s="177"/>
      <c r="Q78" s="177"/>
      <c r="R78" s="177"/>
      <c r="S78" s="177"/>
      <c r="T78" s="177"/>
      <c r="U78" s="177"/>
      <c r="V78" s="177"/>
      <c r="W78" s="177"/>
      <c r="X78" s="177"/>
      <c r="Y78" s="177"/>
      <c r="Z78" s="177"/>
      <c r="AA78" s="177"/>
      <c r="AB78" s="177"/>
      <c r="AC78" s="177"/>
      <c r="AD78" s="177"/>
      <c r="AE78" s="177"/>
      <c r="AF78" s="177"/>
      <c r="AG78" s="178"/>
      <c r="AH78" s="324"/>
      <c r="AI78" s="179"/>
      <c r="AJ78" s="179"/>
      <c r="AK78" s="179"/>
      <c r="AL78" s="179"/>
      <c r="AM78" s="179"/>
      <c r="AN78" s="179"/>
      <c r="AO78" s="179"/>
      <c r="AP78" s="179"/>
      <c r="AQ78" s="179"/>
      <c r="AR78" s="179"/>
      <c r="AS78" s="179"/>
      <c r="AT78" s="179"/>
      <c r="AU78" s="179"/>
      <c r="AV78" s="179"/>
      <c r="AW78" s="179"/>
    </row>
    <row r="79" spans="1:49" s="113" customFormat="1" ht="41.5" customHeight="1" x14ac:dyDescent="0.2">
      <c r="A79" s="171">
        <v>71</v>
      </c>
      <c r="B79" s="172" t="s">
        <v>2319</v>
      </c>
      <c r="C79" s="320" t="s">
        <v>2316</v>
      </c>
      <c r="D79" s="173" t="s">
        <v>2483</v>
      </c>
      <c r="E79" s="192" t="s">
        <v>2484</v>
      </c>
      <c r="F79" s="190" t="s">
        <v>2239</v>
      </c>
      <c r="G79" s="175" t="s">
        <v>2059</v>
      </c>
      <c r="H79" s="176" t="s">
        <v>2059</v>
      </c>
      <c r="I79" s="177" t="s">
        <v>1899</v>
      </c>
      <c r="J79" s="177" t="s">
        <v>2059</v>
      </c>
      <c r="K79" s="177" t="s">
        <v>2059</v>
      </c>
      <c r="L79" s="177" t="s">
        <v>1901</v>
      </c>
      <c r="M79" s="177" t="s">
        <v>2059</v>
      </c>
      <c r="N79" s="177" t="s">
        <v>2059</v>
      </c>
      <c r="O79" s="177" t="s">
        <v>2059</v>
      </c>
      <c r="P79" s="177" t="s">
        <v>2059</v>
      </c>
      <c r="Q79" s="177" t="s">
        <v>2059</v>
      </c>
      <c r="R79" s="177" t="s">
        <v>2059</v>
      </c>
      <c r="S79" s="177" t="s">
        <v>1901</v>
      </c>
      <c r="T79" s="177" t="s">
        <v>1899</v>
      </c>
      <c r="U79" s="177" t="s">
        <v>2059</v>
      </c>
      <c r="V79" s="177" t="s">
        <v>2059</v>
      </c>
      <c r="W79" s="177" t="s">
        <v>2059</v>
      </c>
      <c r="X79" s="177" t="s">
        <v>2059</v>
      </c>
      <c r="Y79" s="177" t="s">
        <v>2059</v>
      </c>
      <c r="Z79" s="177" t="s">
        <v>2059</v>
      </c>
      <c r="AA79" s="177" t="s">
        <v>2059</v>
      </c>
      <c r="AB79" s="177" t="s">
        <v>2059</v>
      </c>
      <c r="AC79" s="177" t="s">
        <v>2059</v>
      </c>
      <c r="AD79" s="177" t="s">
        <v>2059</v>
      </c>
      <c r="AE79" s="177" t="s">
        <v>1899</v>
      </c>
      <c r="AF79" s="177" t="s">
        <v>2059</v>
      </c>
      <c r="AG79" s="178" t="s">
        <v>2059</v>
      </c>
      <c r="AH79" s="323"/>
      <c r="AI79" s="179"/>
      <c r="AJ79" s="179"/>
      <c r="AK79" s="179"/>
      <c r="AL79" s="179"/>
      <c r="AM79" s="179"/>
      <c r="AN79" s="179"/>
      <c r="AO79" s="179"/>
      <c r="AP79" s="179"/>
      <c r="AQ79" s="179"/>
      <c r="AR79" s="179"/>
      <c r="AS79" s="179"/>
      <c r="AT79" s="179"/>
      <c r="AU79" s="179"/>
      <c r="AV79" s="179"/>
      <c r="AW79" s="179"/>
    </row>
    <row r="80" spans="1:49" s="113" customFormat="1" ht="41.5" customHeight="1" x14ac:dyDescent="0.2">
      <c r="A80" s="171">
        <v>72</v>
      </c>
      <c r="B80" s="172" t="s">
        <v>2327</v>
      </c>
      <c r="C80" s="172" t="s">
        <v>2884</v>
      </c>
      <c r="D80" s="181" t="s">
        <v>2485</v>
      </c>
      <c r="E80" s="164" t="s">
        <v>2486</v>
      </c>
      <c r="F80" s="190" t="s">
        <v>2487</v>
      </c>
      <c r="G80" s="175" t="s">
        <v>2059</v>
      </c>
      <c r="H80" s="176" t="s">
        <v>2059</v>
      </c>
      <c r="I80" s="177" t="s">
        <v>2059</v>
      </c>
      <c r="J80" s="177" t="s">
        <v>2059</v>
      </c>
      <c r="K80" s="177" t="s">
        <v>1899</v>
      </c>
      <c r="L80" s="177" t="s">
        <v>2059</v>
      </c>
      <c r="M80" s="177" t="s">
        <v>2059</v>
      </c>
      <c r="N80" s="177" t="s">
        <v>2059</v>
      </c>
      <c r="O80" s="177" t="s">
        <v>2059</v>
      </c>
      <c r="P80" s="177" t="s">
        <v>2059</v>
      </c>
      <c r="Q80" s="177" t="s">
        <v>1901</v>
      </c>
      <c r="R80" s="177" t="s">
        <v>2059</v>
      </c>
      <c r="S80" s="177" t="s">
        <v>2059</v>
      </c>
      <c r="T80" s="177" t="s">
        <v>2059</v>
      </c>
      <c r="U80" s="177" t="s">
        <v>1899</v>
      </c>
      <c r="V80" s="177" t="s">
        <v>2059</v>
      </c>
      <c r="W80" s="177" t="s">
        <v>2059</v>
      </c>
      <c r="X80" s="177" t="s">
        <v>2059</v>
      </c>
      <c r="Y80" s="177" t="s">
        <v>2059</v>
      </c>
      <c r="Z80" s="177" t="s">
        <v>2059</v>
      </c>
      <c r="AA80" s="177" t="s">
        <v>2059</v>
      </c>
      <c r="AB80" s="177" t="s">
        <v>1901</v>
      </c>
      <c r="AC80" s="177" t="s">
        <v>2059</v>
      </c>
      <c r="AD80" s="177" t="s">
        <v>2059</v>
      </c>
      <c r="AE80" s="177" t="s">
        <v>1901</v>
      </c>
      <c r="AF80" s="177" t="s">
        <v>2059</v>
      </c>
      <c r="AG80" s="178" t="s">
        <v>2059</v>
      </c>
      <c r="AH80" s="324" t="s">
        <v>2059</v>
      </c>
      <c r="AI80" s="179"/>
      <c r="AJ80" s="179"/>
      <c r="AK80" s="179"/>
      <c r="AL80" s="179"/>
      <c r="AM80" s="179"/>
      <c r="AN80" s="179"/>
      <c r="AO80" s="179"/>
      <c r="AP80" s="179"/>
      <c r="AQ80" s="179"/>
      <c r="AR80" s="179"/>
      <c r="AS80" s="179"/>
      <c r="AT80" s="179"/>
      <c r="AU80" s="179"/>
      <c r="AV80" s="179"/>
      <c r="AW80" s="179"/>
    </row>
    <row r="81" spans="1:49" s="113" customFormat="1" ht="41.5" customHeight="1" x14ac:dyDescent="0.2">
      <c r="A81" s="171">
        <v>73</v>
      </c>
      <c r="B81" s="172" t="s">
        <v>2327</v>
      </c>
      <c r="C81" s="320" t="s">
        <v>2860</v>
      </c>
      <c r="D81" s="441" t="s">
        <v>2488</v>
      </c>
      <c r="E81" s="164" t="s">
        <v>2489</v>
      </c>
      <c r="F81" s="185" t="s">
        <v>2848</v>
      </c>
      <c r="G81" s="175" t="s">
        <v>2059</v>
      </c>
      <c r="H81" s="176" t="s">
        <v>2059</v>
      </c>
      <c r="I81" s="177" t="s">
        <v>2059</v>
      </c>
      <c r="J81" s="177" t="s">
        <v>2059</v>
      </c>
      <c r="K81" s="177" t="s">
        <v>2059</v>
      </c>
      <c r="L81" s="177" t="s">
        <v>2059</v>
      </c>
      <c r="M81" s="177" t="s">
        <v>1901</v>
      </c>
      <c r="N81" s="177" t="s">
        <v>1901</v>
      </c>
      <c r="O81" s="177" t="s">
        <v>2059</v>
      </c>
      <c r="P81" s="177" t="s">
        <v>2059</v>
      </c>
      <c r="Q81" s="177" t="s">
        <v>1901</v>
      </c>
      <c r="R81" s="177" t="s">
        <v>2059</v>
      </c>
      <c r="S81" s="177" t="s">
        <v>2059</v>
      </c>
      <c r="T81" s="177" t="s">
        <v>2059</v>
      </c>
      <c r="U81" s="177" t="s">
        <v>2059</v>
      </c>
      <c r="V81" s="177" t="s">
        <v>2059</v>
      </c>
      <c r="W81" s="177" t="s">
        <v>2059</v>
      </c>
      <c r="X81" s="177" t="s">
        <v>2059</v>
      </c>
      <c r="Y81" s="177" t="s">
        <v>2059</v>
      </c>
      <c r="Z81" s="177" t="s">
        <v>2059</v>
      </c>
      <c r="AA81" s="177" t="s">
        <v>2059</v>
      </c>
      <c r="AB81" s="177" t="s">
        <v>2059</v>
      </c>
      <c r="AC81" s="177" t="s">
        <v>2059</v>
      </c>
      <c r="AD81" s="177" t="s">
        <v>2059</v>
      </c>
      <c r="AE81" s="177" t="s">
        <v>2059</v>
      </c>
      <c r="AF81" s="177" t="s">
        <v>2059</v>
      </c>
      <c r="AG81" s="178" t="s">
        <v>2059</v>
      </c>
      <c r="AH81" s="323"/>
      <c r="AI81" s="179"/>
      <c r="AJ81" s="179"/>
      <c r="AK81" s="179"/>
      <c r="AL81" s="179"/>
      <c r="AM81" s="179"/>
      <c r="AN81" s="179"/>
      <c r="AO81" s="179"/>
      <c r="AP81" s="179"/>
      <c r="AQ81" s="179"/>
      <c r="AR81" s="179"/>
      <c r="AS81" s="179"/>
      <c r="AT81" s="179"/>
      <c r="AU81" s="179"/>
      <c r="AV81" s="179"/>
      <c r="AW81" s="179"/>
    </row>
    <row r="82" spans="1:49" s="113" customFormat="1" ht="41.5" customHeight="1" x14ac:dyDescent="0.2">
      <c r="A82" s="171">
        <v>74</v>
      </c>
      <c r="B82" s="172" t="s">
        <v>2309</v>
      </c>
      <c r="C82" s="172" t="s">
        <v>2316</v>
      </c>
      <c r="D82" s="186" t="s">
        <v>2490</v>
      </c>
      <c r="E82" s="164" t="s">
        <v>2491</v>
      </c>
      <c r="F82" s="185" t="s">
        <v>2288</v>
      </c>
      <c r="G82" s="175" t="s">
        <v>1901</v>
      </c>
      <c r="H82" s="176" t="s">
        <v>2059</v>
      </c>
      <c r="I82" s="177" t="s">
        <v>2059</v>
      </c>
      <c r="J82" s="177" t="s">
        <v>2059</v>
      </c>
      <c r="K82" s="177" t="s">
        <v>2059</v>
      </c>
      <c r="L82" s="177" t="s">
        <v>2059</v>
      </c>
      <c r="M82" s="177" t="s">
        <v>2059</v>
      </c>
      <c r="N82" s="177" t="s">
        <v>2059</v>
      </c>
      <c r="O82" s="177" t="s">
        <v>2059</v>
      </c>
      <c r="P82" s="177"/>
      <c r="Q82" s="177" t="s">
        <v>2059</v>
      </c>
      <c r="R82" s="177" t="s">
        <v>2059</v>
      </c>
      <c r="S82" s="177" t="s">
        <v>2059</v>
      </c>
      <c r="T82" s="177" t="s">
        <v>1901</v>
      </c>
      <c r="U82" s="177" t="s">
        <v>2059</v>
      </c>
      <c r="V82" s="177" t="s">
        <v>2059</v>
      </c>
      <c r="W82" s="177" t="s">
        <v>2059</v>
      </c>
      <c r="X82" s="177" t="s">
        <v>2059</v>
      </c>
      <c r="Y82" s="177" t="s">
        <v>2059</v>
      </c>
      <c r="Z82" s="177" t="s">
        <v>2059</v>
      </c>
      <c r="AA82" s="177" t="s">
        <v>2059</v>
      </c>
      <c r="AB82" s="177" t="s">
        <v>1901</v>
      </c>
      <c r="AC82" s="177" t="s">
        <v>2059</v>
      </c>
      <c r="AD82" s="177"/>
      <c r="AE82" s="177" t="s">
        <v>2059</v>
      </c>
      <c r="AF82" s="177" t="s">
        <v>2059</v>
      </c>
      <c r="AG82" s="178" t="s">
        <v>2059</v>
      </c>
      <c r="AH82" s="323"/>
      <c r="AI82" s="179"/>
      <c r="AJ82" s="179"/>
      <c r="AK82" s="179"/>
      <c r="AL82" s="179"/>
      <c r="AM82" s="179"/>
      <c r="AN82" s="179"/>
      <c r="AO82" s="179"/>
      <c r="AP82" s="179"/>
      <c r="AQ82" s="179"/>
      <c r="AR82" s="179"/>
      <c r="AS82" s="179"/>
      <c r="AT82" s="179"/>
      <c r="AU82" s="179"/>
      <c r="AV82" s="179"/>
      <c r="AW82" s="179"/>
    </row>
    <row r="83" spans="1:49" s="113" customFormat="1" ht="41.5" customHeight="1" x14ac:dyDescent="0.2">
      <c r="A83" s="171">
        <v>75</v>
      </c>
      <c r="B83" s="172" t="s">
        <v>2423</v>
      </c>
      <c r="C83" s="320" t="s">
        <v>2492</v>
      </c>
      <c r="D83" s="189" t="s">
        <v>2493</v>
      </c>
      <c r="E83" s="180" t="s">
        <v>2492</v>
      </c>
      <c r="F83" s="190" t="s">
        <v>2494</v>
      </c>
      <c r="G83" s="175" t="s">
        <v>2059</v>
      </c>
      <c r="H83" s="176" t="s">
        <v>2059</v>
      </c>
      <c r="I83" s="177" t="s">
        <v>2059</v>
      </c>
      <c r="J83" s="177" t="s">
        <v>2059</v>
      </c>
      <c r="K83" s="177" t="s">
        <v>2059</v>
      </c>
      <c r="L83" s="177" t="s">
        <v>2059</v>
      </c>
      <c r="M83" s="177" t="s">
        <v>2059</v>
      </c>
      <c r="N83" s="177" t="s">
        <v>2059</v>
      </c>
      <c r="O83" s="177" t="s">
        <v>2059</v>
      </c>
      <c r="P83" s="177" t="s">
        <v>2059</v>
      </c>
      <c r="Q83" s="177" t="s">
        <v>2059</v>
      </c>
      <c r="R83" s="177" t="s">
        <v>2059</v>
      </c>
      <c r="S83" s="177" t="s">
        <v>2059</v>
      </c>
      <c r="T83" s="177" t="s">
        <v>2059</v>
      </c>
      <c r="U83" s="177" t="s">
        <v>2059</v>
      </c>
      <c r="V83" s="177" t="s">
        <v>2059</v>
      </c>
      <c r="W83" s="177" t="s">
        <v>2059</v>
      </c>
      <c r="X83" s="177" t="s">
        <v>2059</v>
      </c>
      <c r="Y83" s="177" t="s">
        <v>2059</v>
      </c>
      <c r="Z83" s="177" t="s">
        <v>2059</v>
      </c>
      <c r="AA83" s="177" t="s">
        <v>1901</v>
      </c>
      <c r="AB83" s="177" t="s">
        <v>1899</v>
      </c>
      <c r="AC83" s="177" t="s">
        <v>2059</v>
      </c>
      <c r="AD83" s="177" t="s">
        <v>2059</v>
      </c>
      <c r="AE83" s="177" t="s">
        <v>2059</v>
      </c>
      <c r="AF83" s="177" t="s">
        <v>1901</v>
      </c>
      <c r="AG83" s="178" t="s">
        <v>2495</v>
      </c>
      <c r="AH83" s="324"/>
      <c r="AI83" s="179"/>
      <c r="AJ83" s="179"/>
      <c r="AK83" s="179"/>
      <c r="AL83" s="179"/>
      <c r="AM83" s="179"/>
      <c r="AN83" s="179"/>
      <c r="AO83" s="179"/>
      <c r="AP83" s="179"/>
      <c r="AQ83" s="179"/>
      <c r="AR83" s="179"/>
      <c r="AS83" s="179"/>
      <c r="AT83" s="179"/>
      <c r="AU83" s="179"/>
      <c r="AV83" s="179"/>
      <c r="AW83" s="179"/>
    </row>
    <row r="84" spans="1:49" s="113" customFormat="1" ht="41.5" customHeight="1" x14ac:dyDescent="0.2">
      <c r="A84" s="171">
        <v>76</v>
      </c>
      <c r="B84" s="172" t="s">
        <v>2327</v>
      </c>
      <c r="C84" s="172" t="s">
        <v>2887</v>
      </c>
      <c r="D84" s="181" t="s">
        <v>2496</v>
      </c>
      <c r="E84" s="180" t="s">
        <v>2497</v>
      </c>
      <c r="F84" s="183" t="s">
        <v>2498</v>
      </c>
      <c r="G84" s="175" t="s">
        <v>2059</v>
      </c>
      <c r="H84" s="176" t="s">
        <v>2059</v>
      </c>
      <c r="I84" s="177" t="s">
        <v>2059</v>
      </c>
      <c r="J84" s="177" t="s">
        <v>1901</v>
      </c>
      <c r="K84" s="177" t="s">
        <v>2059</v>
      </c>
      <c r="L84" s="177" t="s">
        <v>1901</v>
      </c>
      <c r="M84" s="177" t="s">
        <v>2059</v>
      </c>
      <c r="N84" s="177" t="s">
        <v>2059</v>
      </c>
      <c r="O84" s="177" t="s">
        <v>2059</v>
      </c>
      <c r="P84" s="177" t="s">
        <v>2059</v>
      </c>
      <c r="Q84" s="177" t="s">
        <v>2059</v>
      </c>
      <c r="R84" s="177" t="s">
        <v>2059</v>
      </c>
      <c r="S84" s="177" t="s">
        <v>2059</v>
      </c>
      <c r="T84" s="177" t="s">
        <v>2059</v>
      </c>
      <c r="U84" s="177" t="s">
        <v>2059</v>
      </c>
      <c r="V84" s="177" t="s">
        <v>2059</v>
      </c>
      <c r="W84" s="177" t="s">
        <v>1901</v>
      </c>
      <c r="X84" s="177" t="s">
        <v>2059</v>
      </c>
      <c r="Y84" s="177" t="s">
        <v>2059</v>
      </c>
      <c r="Z84" s="177" t="s">
        <v>2059</v>
      </c>
      <c r="AA84" s="177" t="s">
        <v>2059</v>
      </c>
      <c r="AB84" s="177" t="s">
        <v>2059</v>
      </c>
      <c r="AC84" s="177" t="s">
        <v>2059</v>
      </c>
      <c r="AD84" s="177" t="s">
        <v>2059</v>
      </c>
      <c r="AE84" s="177" t="s">
        <v>2059</v>
      </c>
      <c r="AF84" s="177" t="s">
        <v>2059</v>
      </c>
      <c r="AG84" s="178"/>
      <c r="AH84" s="324"/>
      <c r="AI84" s="179"/>
      <c r="AJ84" s="179"/>
      <c r="AK84" s="179"/>
      <c r="AL84" s="179"/>
      <c r="AM84" s="179"/>
      <c r="AN84" s="179"/>
      <c r="AO84" s="179"/>
      <c r="AP84" s="179"/>
      <c r="AQ84" s="179"/>
      <c r="AR84" s="179"/>
      <c r="AS84" s="179"/>
      <c r="AT84" s="179"/>
      <c r="AU84" s="179"/>
      <c r="AV84" s="179"/>
      <c r="AW84" s="179"/>
    </row>
    <row r="85" spans="1:49" s="113" customFormat="1" ht="41.5" customHeight="1" x14ac:dyDescent="0.2">
      <c r="A85" s="171">
        <v>77</v>
      </c>
      <c r="B85" s="172" t="s">
        <v>2327</v>
      </c>
      <c r="C85" s="320" t="s">
        <v>2316</v>
      </c>
      <c r="D85" s="173" t="s">
        <v>2499</v>
      </c>
      <c r="E85" s="164" t="s">
        <v>2500</v>
      </c>
      <c r="F85" s="190" t="s">
        <v>3009</v>
      </c>
      <c r="G85" s="175" t="s">
        <v>2059</v>
      </c>
      <c r="H85" s="176" t="s">
        <v>2059</v>
      </c>
      <c r="I85" s="177" t="s">
        <v>2059</v>
      </c>
      <c r="J85" s="177" t="s">
        <v>1899</v>
      </c>
      <c r="K85" s="177" t="s">
        <v>1899</v>
      </c>
      <c r="L85" s="177" t="s">
        <v>2059</v>
      </c>
      <c r="M85" s="177" t="s">
        <v>2059</v>
      </c>
      <c r="N85" s="177" t="s">
        <v>2059</v>
      </c>
      <c r="O85" s="177" t="s">
        <v>2059</v>
      </c>
      <c r="P85" s="177"/>
      <c r="Q85" s="177" t="s">
        <v>2059</v>
      </c>
      <c r="R85" s="177" t="s">
        <v>2059</v>
      </c>
      <c r="S85" s="177" t="s">
        <v>2059</v>
      </c>
      <c r="T85" s="177" t="s">
        <v>2059</v>
      </c>
      <c r="U85" s="177" t="s">
        <v>2059</v>
      </c>
      <c r="V85" s="177" t="s">
        <v>2059</v>
      </c>
      <c r="W85" s="177" t="s">
        <v>2059</v>
      </c>
      <c r="X85" s="177" t="s">
        <v>2059</v>
      </c>
      <c r="Y85" s="177" t="s">
        <v>2059</v>
      </c>
      <c r="Z85" s="177" t="s">
        <v>2059</v>
      </c>
      <c r="AA85" s="177" t="s">
        <v>2059</v>
      </c>
      <c r="AB85" s="177" t="s">
        <v>2059</v>
      </c>
      <c r="AC85" s="177" t="s">
        <v>2059</v>
      </c>
      <c r="AD85" s="177"/>
      <c r="AE85" s="177" t="s">
        <v>2059</v>
      </c>
      <c r="AF85" s="177" t="s">
        <v>2059</v>
      </c>
      <c r="AG85" s="178" t="s">
        <v>2059</v>
      </c>
      <c r="AH85" s="323"/>
      <c r="AI85" s="179"/>
      <c r="AJ85" s="179"/>
      <c r="AK85" s="179"/>
      <c r="AL85" s="179"/>
      <c r="AM85" s="179"/>
      <c r="AN85" s="179"/>
      <c r="AO85" s="179"/>
      <c r="AP85" s="179"/>
      <c r="AQ85" s="179"/>
      <c r="AR85" s="179"/>
      <c r="AS85" s="179"/>
      <c r="AT85" s="179"/>
      <c r="AU85" s="179"/>
      <c r="AV85" s="179"/>
      <c r="AW85" s="179"/>
    </row>
    <row r="86" spans="1:49" s="113" customFormat="1" ht="41.5" customHeight="1" x14ac:dyDescent="0.2">
      <c r="A86" s="171">
        <v>78</v>
      </c>
      <c r="B86" s="172" t="s">
        <v>2327</v>
      </c>
      <c r="C86" s="320" t="s">
        <v>2888</v>
      </c>
      <c r="D86" s="173" t="s">
        <v>2501</v>
      </c>
      <c r="E86" s="180" t="s">
        <v>2502</v>
      </c>
      <c r="F86" s="190" t="s">
        <v>2503</v>
      </c>
      <c r="G86" s="175" t="s">
        <v>2059</v>
      </c>
      <c r="H86" s="176" t="s">
        <v>2059</v>
      </c>
      <c r="I86" s="177" t="s">
        <v>2059</v>
      </c>
      <c r="J86" s="177" t="s">
        <v>2059</v>
      </c>
      <c r="K86" s="177" t="s">
        <v>2059</v>
      </c>
      <c r="L86" s="177" t="s">
        <v>2059</v>
      </c>
      <c r="M86" s="177" t="s">
        <v>2059</v>
      </c>
      <c r="N86" s="177" t="s">
        <v>2059</v>
      </c>
      <c r="O86" s="177" t="s">
        <v>2059</v>
      </c>
      <c r="P86" s="177" t="s">
        <v>2059</v>
      </c>
      <c r="Q86" s="177" t="s">
        <v>2059</v>
      </c>
      <c r="R86" s="177" t="s">
        <v>2059</v>
      </c>
      <c r="S86" s="177" t="s">
        <v>2059</v>
      </c>
      <c r="T86" s="177" t="s">
        <v>1901</v>
      </c>
      <c r="U86" s="177" t="s">
        <v>2059</v>
      </c>
      <c r="V86" s="177" t="s">
        <v>1901</v>
      </c>
      <c r="W86" s="177" t="s">
        <v>2059</v>
      </c>
      <c r="X86" s="177" t="s">
        <v>2059</v>
      </c>
      <c r="Y86" s="177" t="s">
        <v>2059</v>
      </c>
      <c r="Z86" s="177" t="s">
        <v>1901</v>
      </c>
      <c r="AA86" s="177" t="s">
        <v>2059</v>
      </c>
      <c r="AB86" s="177" t="s">
        <v>1901</v>
      </c>
      <c r="AC86" s="177" t="s">
        <v>1899</v>
      </c>
      <c r="AD86" s="177" t="s">
        <v>2059</v>
      </c>
      <c r="AE86" s="177" t="s">
        <v>2059</v>
      </c>
      <c r="AF86" s="177"/>
      <c r="AG86" s="178"/>
      <c r="AH86" s="324"/>
      <c r="AI86" s="179"/>
      <c r="AJ86" s="179"/>
      <c r="AK86" s="179"/>
      <c r="AL86" s="179"/>
      <c r="AM86" s="179"/>
      <c r="AN86" s="179"/>
      <c r="AO86" s="179"/>
      <c r="AP86" s="179"/>
      <c r="AQ86" s="179"/>
      <c r="AR86" s="179"/>
      <c r="AS86" s="179"/>
      <c r="AT86" s="179"/>
      <c r="AU86" s="179"/>
      <c r="AV86" s="179"/>
      <c r="AW86" s="179"/>
    </row>
    <row r="87" spans="1:49" s="113" customFormat="1" ht="41.5" customHeight="1" x14ac:dyDescent="0.2">
      <c r="A87" s="171">
        <v>79</v>
      </c>
      <c r="B87" s="321" t="s">
        <v>2323</v>
      </c>
      <c r="C87" s="321" t="s">
        <v>2310</v>
      </c>
      <c r="D87" s="191" t="s">
        <v>2504</v>
      </c>
      <c r="E87" s="164" t="s">
        <v>2104</v>
      </c>
      <c r="F87" s="190" t="s">
        <v>2240</v>
      </c>
      <c r="G87" s="175" t="s">
        <v>2059</v>
      </c>
      <c r="H87" s="176" t="s">
        <v>1901</v>
      </c>
      <c r="I87" s="177" t="s">
        <v>1901</v>
      </c>
      <c r="J87" s="177" t="s">
        <v>2059</v>
      </c>
      <c r="K87" s="177" t="s">
        <v>2059</v>
      </c>
      <c r="L87" s="177" t="s">
        <v>1901</v>
      </c>
      <c r="M87" s="177" t="s">
        <v>2059</v>
      </c>
      <c r="N87" s="177" t="s">
        <v>2059</v>
      </c>
      <c r="O87" s="177" t="s">
        <v>2059</v>
      </c>
      <c r="P87" s="177" t="s">
        <v>2059</v>
      </c>
      <c r="Q87" s="177" t="s">
        <v>2059</v>
      </c>
      <c r="R87" s="177" t="s">
        <v>2059</v>
      </c>
      <c r="S87" s="177" t="s">
        <v>2059</v>
      </c>
      <c r="T87" s="177" t="s">
        <v>2059</v>
      </c>
      <c r="U87" s="177" t="s">
        <v>2059</v>
      </c>
      <c r="V87" s="177" t="s">
        <v>2059</v>
      </c>
      <c r="W87" s="177" t="s">
        <v>2059</v>
      </c>
      <c r="X87" s="177" t="s">
        <v>2059</v>
      </c>
      <c r="Y87" s="177" t="s">
        <v>2059</v>
      </c>
      <c r="Z87" s="177" t="s">
        <v>1901</v>
      </c>
      <c r="AA87" s="177" t="s">
        <v>2059</v>
      </c>
      <c r="AB87" s="177" t="s">
        <v>2059</v>
      </c>
      <c r="AC87" s="177" t="s">
        <v>2059</v>
      </c>
      <c r="AD87" s="177" t="s">
        <v>2059</v>
      </c>
      <c r="AE87" s="177" t="s">
        <v>1901</v>
      </c>
      <c r="AF87" s="177" t="s">
        <v>2059</v>
      </c>
      <c r="AG87" s="178" t="s">
        <v>2059</v>
      </c>
      <c r="AH87" s="323"/>
      <c r="AI87" s="179"/>
      <c r="AJ87" s="179"/>
      <c r="AK87" s="179"/>
      <c r="AL87" s="179"/>
      <c r="AM87" s="179"/>
      <c r="AN87" s="179"/>
      <c r="AO87" s="179"/>
      <c r="AP87" s="179"/>
      <c r="AQ87" s="179"/>
      <c r="AR87" s="179"/>
      <c r="AS87" s="179"/>
      <c r="AT87" s="179"/>
      <c r="AU87" s="179"/>
      <c r="AV87" s="179"/>
      <c r="AW87" s="179"/>
    </row>
    <row r="88" spans="1:49" s="113" customFormat="1" ht="41.5" customHeight="1" x14ac:dyDescent="0.2">
      <c r="A88" s="171">
        <v>80</v>
      </c>
      <c r="B88" s="172" t="s">
        <v>2327</v>
      </c>
      <c r="C88" s="172" t="s">
        <v>2889</v>
      </c>
      <c r="D88" s="181" t="s">
        <v>2505</v>
      </c>
      <c r="E88" s="180" t="s">
        <v>2506</v>
      </c>
      <c r="F88" s="183" t="s">
        <v>2849</v>
      </c>
      <c r="G88" s="175" t="s">
        <v>2059</v>
      </c>
      <c r="H88" s="176" t="s">
        <v>2059</v>
      </c>
      <c r="I88" s="177" t="s">
        <v>2059</v>
      </c>
      <c r="J88" s="177" t="s">
        <v>1899</v>
      </c>
      <c r="K88" s="177" t="s">
        <v>2059</v>
      </c>
      <c r="L88" s="177" t="s">
        <v>1899</v>
      </c>
      <c r="M88" s="177" t="s">
        <v>2059</v>
      </c>
      <c r="N88" s="177" t="s">
        <v>2059</v>
      </c>
      <c r="O88" s="177" t="s">
        <v>2059</v>
      </c>
      <c r="P88" s="177"/>
      <c r="Q88" s="177" t="s">
        <v>2059</v>
      </c>
      <c r="R88" s="177" t="s">
        <v>2059</v>
      </c>
      <c r="S88" s="177" t="s">
        <v>2059</v>
      </c>
      <c r="T88" s="177" t="s">
        <v>2059</v>
      </c>
      <c r="U88" s="177" t="s">
        <v>2059</v>
      </c>
      <c r="V88" s="177" t="s">
        <v>2059</v>
      </c>
      <c r="W88" s="177" t="s">
        <v>2059</v>
      </c>
      <c r="X88" s="177" t="s">
        <v>2059</v>
      </c>
      <c r="Y88" s="177" t="s">
        <v>2059</v>
      </c>
      <c r="Z88" s="177" t="s">
        <v>2059</v>
      </c>
      <c r="AA88" s="177" t="s">
        <v>2059</v>
      </c>
      <c r="AB88" s="177" t="s">
        <v>1899</v>
      </c>
      <c r="AC88" s="177" t="s">
        <v>2059</v>
      </c>
      <c r="AD88" s="177"/>
      <c r="AE88" s="177" t="s">
        <v>1899</v>
      </c>
      <c r="AF88" s="177" t="s">
        <v>2059</v>
      </c>
      <c r="AG88" s="178" t="s">
        <v>2059</v>
      </c>
      <c r="AH88" s="323"/>
      <c r="AI88" s="179"/>
      <c r="AJ88" s="179"/>
      <c r="AK88" s="179"/>
      <c r="AL88" s="179"/>
      <c r="AM88" s="179"/>
      <c r="AN88" s="179"/>
      <c r="AO88" s="179"/>
      <c r="AP88" s="179"/>
      <c r="AQ88" s="179"/>
      <c r="AR88" s="179"/>
      <c r="AS88" s="179"/>
      <c r="AT88" s="179"/>
      <c r="AU88" s="179"/>
      <c r="AV88" s="179"/>
      <c r="AW88" s="179"/>
    </row>
    <row r="89" spans="1:49" s="113" customFormat="1" ht="41.5" customHeight="1" x14ac:dyDescent="0.2">
      <c r="A89" s="171">
        <v>81</v>
      </c>
      <c r="B89" s="172" t="s">
        <v>2327</v>
      </c>
      <c r="C89" s="320" t="s">
        <v>2316</v>
      </c>
      <c r="D89" s="173" t="s">
        <v>2507</v>
      </c>
      <c r="E89" s="180" t="s">
        <v>2095</v>
      </c>
      <c r="F89" s="190" t="s">
        <v>2289</v>
      </c>
      <c r="G89" s="175" t="s">
        <v>1899</v>
      </c>
      <c r="H89" s="176" t="s">
        <v>1901</v>
      </c>
      <c r="I89" s="177" t="s">
        <v>2059</v>
      </c>
      <c r="J89" s="177" t="s">
        <v>2059</v>
      </c>
      <c r="K89" s="177" t="s">
        <v>1899</v>
      </c>
      <c r="L89" s="177" t="s">
        <v>2059</v>
      </c>
      <c r="M89" s="177" t="s">
        <v>2059</v>
      </c>
      <c r="N89" s="177" t="s">
        <v>2059</v>
      </c>
      <c r="O89" s="177" t="s">
        <v>2059</v>
      </c>
      <c r="P89" s="177" t="s">
        <v>2059</v>
      </c>
      <c r="Q89" s="177" t="s">
        <v>2059</v>
      </c>
      <c r="R89" s="177" t="s">
        <v>2059</v>
      </c>
      <c r="S89" s="177" t="s">
        <v>2059</v>
      </c>
      <c r="T89" s="177" t="s">
        <v>2059</v>
      </c>
      <c r="U89" s="177" t="s">
        <v>2059</v>
      </c>
      <c r="V89" s="177" t="s">
        <v>2059</v>
      </c>
      <c r="W89" s="177" t="s">
        <v>2059</v>
      </c>
      <c r="X89" s="177" t="s">
        <v>2059</v>
      </c>
      <c r="Y89" s="177" t="s">
        <v>2059</v>
      </c>
      <c r="Z89" s="177" t="s">
        <v>2059</v>
      </c>
      <c r="AA89" s="177" t="s">
        <v>2059</v>
      </c>
      <c r="AB89" s="177" t="s">
        <v>2059</v>
      </c>
      <c r="AC89" s="177" t="s">
        <v>2059</v>
      </c>
      <c r="AD89" s="177" t="s">
        <v>2059</v>
      </c>
      <c r="AE89" s="177" t="s">
        <v>2059</v>
      </c>
      <c r="AF89" s="177" t="s">
        <v>2059</v>
      </c>
      <c r="AG89" s="178" t="s">
        <v>2059</v>
      </c>
      <c r="AH89" s="323"/>
      <c r="AI89" s="179"/>
      <c r="AJ89" s="179"/>
      <c r="AK89" s="179"/>
      <c r="AL89" s="179"/>
      <c r="AM89" s="179"/>
      <c r="AN89" s="179"/>
      <c r="AO89" s="179"/>
      <c r="AP89" s="179"/>
      <c r="AQ89" s="179"/>
      <c r="AR89" s="179"/>
      <c r="AS89" s="179"/>
      <c r="AT89" s="179"/>
      <c r="AU89" s="179"/>
      <c r="AV89" s="179"/>
      <c r="AW89" s="179"/>
    </row>
    <row r="90" spans="1:49" s="113" customFormat="1" ht="41.5" customHeight="1" x14ac:dyDescent="0.2">
      <c r="A90" s="171">
        <v>82</v>
      </c>
      <c r="B90" s="172" t="s">
        <v>2315</v>
      </c>
      <c r="C90" s="172" t="s">
        <v>2508</v>
      </c>
      <c r="D90" s="181" t="s">
        <v>2509</v>
      </c>
      <c r="E90" s="180" t="s">
        <v>2508</v>
      </c>
      <c r="F90" s="183" t="s">
        <v>2946</v>
      </c>
      <c r="G90" s="175" t="s">
        <v>2059</v>
      </c>
      <c r="H90" s="176" t="s">
        <v>2059</v>
      </c>
      <c r="I90" s="177" t="s">
        <v>1901</v>
      </c>
      <c r="J90" s="177" t="s">
        <v>2059</v>
      </c>
      <c r="K90" s="177" t="s">
        <v>2059</v>
      </c>
      <c r="L90" s="177" t="s">
        <v>2059</v>
      </c>
      <c r="M90" s="177" t="s">
        <v>2059</v>
      </c>
      <c r="N90" s="177" t="s">
        <v>2059</v>
      </c>
      <c r="O90" s="177" t="s">
        <v>2059</v>
      </c>
      <c r="P90" s="177" t="s">
        <v>2059</v>
      </c>
      <c r="Q90" s="177" t="s">
        <v>2059</v>
      </c>
      <c r="R90" s="177" t="s">
        <v>2059</v>
      </c>
      <c r="S90" s="177" t="s">
        <v>2059</v>
      </c>
      <c r="T90" s="177" t="s">
        <v>1899</v>
      </c>
      <c r="U90" s="177" t="s">
        <v>2059</v>
      </c>
      <c r="V90" s="177" t="s">
        <v>2059</v>
      </c>
      <c r="W90" s="177" t="s">
        <v>2059</v>
      </c>
      <c r="X90" s="177" t="s">
        <v>2059</v>
      </c>
      <c r="Y90" s="177" t="s">
        <v>2059</v>
      </c>
      <c r="Z90" s="177" t="s">
        <v>2059</v>
      </c>
      <c r="AA90" s="177" t="s">
        <v>1901</v>
      </c>
      <c r="AB90" s="177" t="s">
        <v>2059</v>
      </c>
      <c r="AC90" s="177" t="s">
        <v>2059</v>
      </c>
      <c r="AD90" s="177" t="s">
        <v>2059</v>
      </c>
      <c r="AE90" s="177" t="s">
        <v>2059</v>
      </c>
      <c r="AF90" s="177"/>
      <c r="AG90" s="178"/>
      <c r="AH90" s="324"/>
      <c r="AI90" s="179"/>
      <c r="AJ90" s="179"/>
      <c r="AK90" s="179"/>
      <c r="AL90" s="179"/>
      <c r="AM90" s="179"/>
      <c r="AN90" s="179"/>
      <c r="AO90" s="179"/>
      <c r="AP90" s="179"/>
      <c r="AQ90" s="179"/>
      <c r="AR90" s="179"/>
      <c r="AS90" s="179"/>
      <c r="AT90" s="179"/>
      <c r="AU90" s="179"/>
      <c r="AV90" s="179"/>
      <c r="AW90" s="179"/>
    </row>
    <row r="91" spans="1:49" s="113" customFormat="1" ht="41.5" customHeight="1" x14ac:dyDescent="0.2">
      <c r="A91" s="171">
        <v>83</v>
      </c>
      <c r="B91" s="172" t="s">
        <v>2327</v>
      </c>
      <c r="C91" s="320" t="s">
        <v>2890</v>
      </c>
      <c r="D91" s="184" t="s">
        <v>2510</v>
      </c>
      <c r="E91" s="180" t="s">
        <v>2511</v>
      </c>
      <c r="F91" s="185" t="s">
        <v>2512</v>
      </c>
      <c r="G91" s="175" t="s">
        <v>2059</v>
      </c>
      <c r="H91" s="176" t="s">
        <v>2059</v>
      </c>
      <c r="I91" s="177" t="s">
        <v>1901</v>
      </c>
      <c r="J91" s="177" t="s">
        <v>2059</v>
      </c>
      <c r="K91" s="177" t="s">
        <v>1901</v>
      </c>
      <c r="L91" s="177" t="s">
        <v>1901</v>
      </c>
      <c r="M91" s="177" t="s">
        <v>2059</v>
      </c>
      <c r="N91" s="177" t="s">
        <v>2059</v>
      </c>
      <c r="O91" s="177" t="s">
        <v>2059</v>
      </c>
      <c r="P91" s="177" t="s">
        <v>2059</v>
      </c>
      <c r="Q91" s="177" t="s">
        <v>2059</v>
      </c>
      <c r="R91" s="177" t="s">
        <v>2059</v>
      </c>
      <c r="S91" s="177" t="s">
        <v>2059</v>
      </c>
      <c r="T91" s="177" t="s">
        <v>2059</v>
      </c>
      <c r="U91" s="177" t="s">
        <v>2059</v>
      </c>
      <c r="V91" s="177" t="s">
        <v>2059</v>
      </c>
      <c r="W91" s="177" t="s">
        <v>2059</v>
      </c>
      <c r="X91" s="177" t="s">
        <v>2059</v>
      </c>
      <c r="Y91" s="177" t="s">
        <v>2059</v>
      </c>
      <c r="Z91" s="177" t="s">
        <v>2059</v>
      </c>
      <c r="AA91" s="177" t="s">
        <v>2059</v>
      </c>
      <c r="AB91" s="177" t="s">
        <v>2059</v>
      </c>
      <c r="AC91" s="177" t="s">
        <v>2059</v>
      </c>
      <c r="AD91" s="177" t="s">
        <v>2059</v>
      </c>
      <c r="AE91" s="177" t="s">
        <v>2059</v>
      </c>
      <c r="AF91" s="177"/>
      <c r="AG91" s="178"/>
      <c r="AH91" s="324"/>
      <c r="AI91" s="179"/>
      <c r="AJ91" s="179"/>
      <c r="AK91" s="179"/>
      <c r="AL91" s="179"/>
      <c r="AM91" s="179"/>
      <c r="AN91" s="179"/>
      <c r="AO91" s="179"/>
      <c r="AP91" s="179"/>
      <c r="AQ91" s="179"/>
      <c r="AR91" s="179"/>
      <c r="AS91" s="179"/>
      <c r="AT91" s="179"/>
      <c r="AU91" s="179"/>
      <c r="AV91" s="179"/>
      <c r="AW91" s="179"/>
    </row>
    <row r="92" spans="1:49" s="113" customFormat="1" ht="41.5" customHeight="1" x14ac:dyDescent="0.2">
      <c r="A92" s="171">
        <v>84</v>
      </c>
      <c r="B92" s="172" t="s">
        <v>2327</v>
      </c>
      <c r="C92" s="172" t="s">
        <v>2891</v>
      </c>
      <c r="D92" s="181" t="s">
        <v>2513</v>
      </c>
      <c r="E92" s="193" t="s">
        <v>2514</v>
      </c>
      <c r="F92" s="190" t="s">
        <v>2515</v>
      </c>
      <c r="G92" s="175" t="s">
        <v>2059</v>
      </c>
      <c r="H92" s="176" t="s">
        <v>2059</v>
      </c>
      <c r="I92" s="177" t="s">
        <v>2059</v>
      </c>
      <c r="J92" s="177" t="s">
        <v>2059</v>
      </c>
      <c r="K92" s="177" t="s">
        <v>2059</v>
      </c>
      <c r="L92" s="177" t="s">
        <v>1901</v>
      </c>
      <c r="M92" s="177" t="s">
        <v>2059</v>
      </c>
      <c r="N92" s="177" t="s">
        <v>2059</v>
      </c>
      <c r="O92" s="177" t="s">
        <v>1901</v>
      </c>
      <c r="P92" s="177" t="s">
        <v>1901</v>
      </c>
      <c r="Q92" s="177" t="s">
        <v>2059</v>
      </c>
      <c r="R92" s="177" t="s">
        <v>2059</v>
      </c>
      <c r="S92" s="177" t="s">
        <v>2059</v>
      </c>
      <c r="T92" s="177" t="s">
        <v>2059</v>
      </c>
      <c r="U92" s="177" t="s">
        <v>2059</v>
      </c>
      <c r="V92" s="177" t="s">
        <v>2059</v>
      </c>
      <c r="W92" s="177" t="s">
        <v>2059</v>
      </c>
      <c r="X92" s="177" t="s">
        <v>1901</v>
      </c>
      <c r="Y92" s="177" t="s">
        <v>2059</v>
      </c>
      <c r="Z92" s="177" t="s">
        <v>2059</v>
      </c>
      <c r="AA92" s="177" t="s">
        <v>2059</v>
      </c>
      <c r="AB92" s="177" t="s">
        <v>2059</v>
      </c>
      <c r="AC92" s="177" t="s">
        <v>2059</v>
      </c>
      <c r="AD92" s="177" t="s">
        <v>2059</v>
      </c>
      <c r="AE92" s="177" t="s">
        <v>2059</v>
      </c>
      <c r="AF92" s="177"/>
      <c r="AG92" s="178"/>
      <c r="AH92" s="324"/>
      <c r="AI92" s="179"/>
      <c r="AJ92" s="179"/>
      <c r="AK92" s="179"/>
      <c r="AL92" s="179"/>
      <c r="AM92" s="179"/>
      <c r="AN92" s="179"/>
      <c r="AO92" s="179"/>
      <c r="AP92" s="179"/>
      <c r="AQ92" s="179"/>
      <c r="AR92" s="179"/>
      <c r="AS92" s="179"/>
      <c r="AT92" s="179"/>
      <c r="AU92" s="179"/>
      <c r="AV92" s="179"/>
      <c r="AW92" s="179"/>
    </row>
    <row r="93" spans="1:49" s="113" customFormat="1" ht="41.5" customHeight="1" x14ac:dyDescent="0.2">
      <c r="A93" s="171">
        <v>85</v>
      </c>
      <c r="B93" s="172" t="s">
        <v>2327</v>
      </c>
      <c r="C93" s="320" t="s">
        <v>2316</v>
      </c>
      <c r="D93" s="173" t="s">
        <v>2516</v>
      </c>
      <c r="E93" s="194" t="s">
        <v>2517</v>
      </c>
      <c r="F93" s="190" t="s">
        <v>2241</v>
      </c>
      <c r="G93" s="175" t="s">
        <v>2059</v>
      </c>
      <c r="H93" s="176" t="s">
        <v>2059</v>
      </c>
      <c r="I93" s="177" t="s">
        <v>2059</v>
      </c>
      <c r="J93" s="177" t="s">
        <v>2059</v>
      </c>
      <c r="K93" s="177" t="s">
        <v>2059</v>
      </c>
      <c r="L93" s="177" t="s">
        <v>2059</v>
      </c>
      <c r="M93" s="177" t="s">
        <v>2059</v>
      </c>
      <c r="N93" s="177" t="s">
        <v>2059</v>
      </c>
      <c r="O93" s="177" t="s">
        <v>2059</v>
      </c>
      <c r="P93" s="177"/>
      <c r="Q93" s="177" t="s">
        <v>2059</v>
      </c>
      <c r="R93" s="177" t="s">
        <v>2059</v>
      </c>
      <c r="S93" s="177" t="s">
        <v>1901</v>
      </c>
      <c r="T93" s="177" t="s">
        <v>2059</v>
      </c>
      <c r="U93" s="177" t="s">
        <v>2059</v>
      </c>
      <c r="V93" s="177" t="s">
        <v>2059</v>
      </c>
      <c r="W93" s="177" t="s">
        <v>2059</v>
      </c>
      <c r="X93" s="177" t="s">
        <v>2059</v>
      </c>
      <c r="Y93" s="177" t="s">
        <v>2059</v>
      </c>
      <c r="Z93" s="177" t="s">
        <v>2059</v>
      </c>
      <c r="AA93" s="177" t="s">
        <v>2059</v>
      </c>
      <c r="AB93" s="177" t="s">
        <v>2059</v>
      </c>
      <c r="AC93" s="177" t="s">
        <v>2059</v>
      </c>
      <c r="AD93" s="177"/>
      <c r="AE93" s="177" t="s">
        <v>2059</v>
      </c>
      <c r="AF93" s="177" t="s">
        <v>2059</v>
      </c>
      <c r="AG93" s="178" t="s">
        <v>2092</v>
      </c>
      <c r="AH93" s="323"/>
      <c r="AI93" s="179"/>
      <c r="AJ93" s="179"/>
      <c r="AK93" s="179"/>
      <c r="AL93" s="179"/>
      <c r="AM93" s="179"/>
      <c r="AN93" s="179"/>
      <c r="AO93" s="179"/>
      <c r="AP93" s="179"/>
      <c r="AQ93" s="179"/>
      <c r="AR93" s="179"/>
      <c r="AS93" s="179"/>
      <c r="AT93" s="179"/>
      <c r="AU93" s="179"/>
      <c r="AV93" s="179"/>
      <c r="AW93" s="179"/>
    </row>
    <row r="94" spans="1:49" s="113" customFormat="1" ht="41.5" customHeight="1" x14ac:dyDescent="0.2">
      <c r="A94" s="171">
        <v>86</v>
      </c>
      <c r="B94" s="172" t="s">
        <v>2434</v>
      </c>
      <c r="C94" s="172" t="s">
        <v>2884</v>
      </c>
      <c r="D94" s="186" t="s">
        <v>2518</v>
      </c>
      <c r="E94" s="195" t="s">
        <v>2519</v>
      </c>
      <c r="F94" s="185" t="s">
        <v>2520</v>
      </c>
      <c r="G94" s="175" t="s">
        <v>1899</v>
      </c>
      <c r="H94" s="176" t="s">
        <v>2059</v>
      </c>
      <c r="I94" s="177" t="s">
        <v>2059</v>
      </c>
      <c r="J94" s="177" t="s">
        <v>2059</v>
      </c>
      <c r="K94" s="177" t="s">
        <v>2059</v>
      </c>
      <c r="L94" s="177" t="s">
        <v>2059</v>
      </c>
      <c r="M94" s="177" t="s">
        <v>1899</v>
      </c>
      <c r="N94" s="177" t="s">
        <v>2059</v>
      </c>
      <c r="O94" s="177" t="s">
        <v>2059</v>
      </c>
      <c r="P94" s="177" t="s">
        <v>2059</v>
      </c>
      <c r="Q94" s="177" t="s">
        <v>2059</v>
      </c>
      <c r="R94" s="177" t="s">
        <v>2059</v>
      </c>
      <c r="S94" s="177" t="s">
        <v>2059</v>
      </c>
      <c r="T94" s="177" t="s">
        <v>2059</v>
      </c>
      <c r="U94" s="177" t="s">
        <v>2059</v>
      </c>
      <c r="V94" s="177" t="s">
        <v>2059</v>
      </c>
      <c r="W94" s="177" t="s">
        <v>2059</v>
      </c>
      <c r="X94" s="177" t="s">
        <v>2059</v>
      </c>
      <c r="Y94" s="177" t="s">
        <v>2059</v>
      </c>
      <c r="Z94" s="177" t="s">
        <v>2059</v>
      </c>
      <c r="AA94" s="177" t="s">
        <v>2059</v>
      </c>
      <c r="AB94" s="177" t="s">
        <v>2059</v>
      </c>
      <c r="AC94" s="177" t="s">
        <v>2059</v>
      </c>
      <c r="AD94" s="177" t="s">
        <v>2059</v>
      </c>
      <c r="AE94" s="177" t="s">
        <v>1899</v>
      </c>
      <c r="AF94" s="177" t="s">
        <v>2059</v>
      </c>
      <c r="AG94" s="178" t="s">
        <v>2059</v>
      </c>
      <c r="AH94" s="324" t="s">
        <v>2059</v>
      </c>
      <c r="AI94" s="179"/>
      <c r="AJ94" s="179"/>
      <c r="AK94" s="179"/>
      <c r="AL94" s="179"/>
      <c r="AM94" s="179"/>
      <c r="AN94" s="179"/>
      <c r="AO94" s="179"/>
      <c r="AP94" s="179"/>
      <c r="AQ94" s="179"/>
      <c r="AR94" s="179"/>
      <c r="AS94" s="179"/>
      <c r="AT94" s="179"/>
      <c r="AU94" s="179"/>
      <c r="AV94" s="179"/>
      <c r="AW94" s="179"/>
    </row>
    <row r="95" spans="1:49" s="113" customFormat="1" ht="41.5" customHeight="1" x14ac:dyDescent="0.2">
      <c r="A95" s="171">
        <v>87</v>
      </c>
      <c r="B95" s="172" t="s">
        <v>2309</v>
      </c>
      <c r="C95" s="172" t="s">
        <v>2316</v>
      </c>
      <c r="D95" s="186" t="s">
        <v>2521</v>
      </c>
      <c r="E95" s="194" t="s">
        <v>2522</v>
      </c>
      <c r="F95" s="185" t="s">
        <v>2242</v>
      </c>
      <c r="G95" s="175" t="s">
        <v>2059</v>
      </c>
      <c r="H95" s="176" t="s">
        <v>2059</v>
      </c>
      <c r="I95" s="177" t="s">
        <v>2059</v>
      </c>
      <c r="J95" s="177" t="s">
        <v>2059</v>
      </c>
      <c r="K95" s="177" t="s">
        <v>2059</v>
      </c>
      <c r="L95" s="177" t="s">
        <v>2059</v>
      </c>
      <c r="M95" s="177" t="s">
        <v>2059</v>
      </c>
      <c r="N95" s="177" t="s">
        <v>2059</v>
      </c>
      <c r="O95" s="177" t="s">
        <v>1901</v>
      </c>
      <c r="P95" s="177" t="s">
        <v>2059</v>
      </c>
      <c r="Q95" s="177" t="s">
        <v>2059</v>
      </c>
      <c r="R95" s="177" t="s">
        <v>2059</v>
      </c>
      <c r="S95" s="177" t="s">
        <v>1901</v>
      </c>
      <c r="T95" s="177" t="s">
        <v>2059</v>
      </c>
      <c r="U95" s="177" t="s">
        <v>2059</v>
      </c>
      <c r="V95" s="177" t="s">
        <v>2059</v>
      </c>
      <c r="W95" s="177" t="s">
        <v>2059</v>
      </c>
      <c r="X95" s="177" t="s">
        <v>1901</v>
      </c>
      <c r="Y95" s="177" t="s">
        <v>2059</v>
      </c>
      <c r="Z95" s="177" t="s">
        <v>2059</v>
      </c>
      <c r="AA95" s="177" t="s">
        <v>2059</v>
      </c>
      <c r="AB95" s="177" t="s">
        <v>2059</v>
      </c>
      <c r="AC95" s="177" t="s">
        <v>2059</v>
      </c>
      <c r="AD95" s="177" t="s">
        <v>2059</v>
      </c>
      <c r="AE95" s="177" t="s">
        <v>2059</v>
      </c>
      <c r="AF95" s="177" t="s">
        <v>2059</v>
      </c>
      <c r="AG95" s="178" t="s">
        <v>2059</v>
      </c>
      <c r="AH95" s="323"/>
      <c r="AI95" s="179"/>
      <c r="AJ95" s="179"/>
      <c r="AK95" s="179"/>
      <c r="AL95" s="179"/>
      <c r="AM95" s="179"/>
      <c r="AN95" s="179"/>
      <c r="AO95" s="179"/>
      <c r="AP95" s="179"/>
      <c r="AQ95" s="179"/>
      <c r="AR95" s="179"/>
      <c r="AS95" s="179"/>
      <c r="AT95" s="179"/>
      <c r="AU95" s="179"/>
      <c r="AV95" s="179"/>
      <c r="AW95" s="179"/>
    </row>
    <row r="96" spans="1:49" s="113" customFormat="1" ht="41.5" customHeight="1" x14ac:dyDescent="0.2">
      <c r="A96" s="171">
        <v>88</v>
      </c>
      <c r="B96" s="172" t="s">
        <v>2327</v>
      </c>
      <c r="C96" s="320" t="s">
        <v>2316</v>
      </c>
      <c r="D96" s="173" t="s">
        <v>2523</v>
      </c>
      <c r="E96" s="194" t="s">
        <v>2524</v>
      </c>
      <c r="F96" s="190" t="s">
        <v>2243</v>
      </c>
      <c r="G96" s="175" t="s">
        <v>2059</v>
      </c>
      <c r="H96" s="176" t="s">
        <v>2059</v>
      </c>
      <c r="I96" s="177" t="s">
        <v>2059</v>
      </c>
      <c r="J96" s="177" t="s">
        <v>2059</v>
      </c>
      <c r="K96" s="177" t="s">
        <v>1901</v>
      </c>
      <c r="L96" s="177" t="s">
        <v>1899</v>
      </c>
      <c r="M96" s="177" t="s">
        <v>1901</v>
      </c>
      <c r="N96" s="177" t="s">
        <v>1901</v>
      </c>
      <c r="O96" s="177" t="s">
        <v>1899</v>
      </c>
      <c r="P96" s="177"/>
      <c r="Q96" s="177" t="s">
        <v>1901</v>
      </c>
      <c r="R96" s="177" t="s">
        <v>1899</v>
      </c>
      <c r="S96" s="177" t="s">
        <v>1899</v>
      </c>
      <c r="T96" s="177" t="s">
        <v>1901</v>
      </c>
      <c r="U96" s="177" t="s">
        <v>1901</v>
      </c>
      <c r="V96" s="177" t="s">
        <v>2059</v>
      </c>
      <c r="W96" s="177" t="s">
        <v>2059</v>
      </c>
      <c r="X96" s="177" t="s">
        <v>2059</v>
      </c>
      <c r="Y96" s="177" t="s">
        <v>1899</v>
      </c>
      <c r="Z96" s="177" t="s">
        <v>1899</v>
      </c>
      <c r="AA96" s="177" t="s">
        <v>2059</v>
      </c>
      <c r="AB96" s="177" t="s">
        <v>1899</v>
      </c>
      <c r="AC96" s="177" t="s">
        <v>1899</v>
      </c>
      <c r="AD96" s="177"/>
      <c r="AE96" s="177" t="s">
        <v>2059</v>
      </c>
      <c r="AF96" s="177" t="s">
        <v>2059</v>
      </c>
      <c r="AG96" s="178" t="s">
        <v>2059</v>
      </c>
      <c r="AH96" s="323"/>
      <c r="AI96" s="179"/>
      <c r="AJ96" s="179"/>
      <c r="AK96" s="179"/>
      <c r="AL96" s="179"/>
      <c r="AM96" s="179"/>
      <c r="AN96" s="179"/>
      <c r="AO96" s="179"/>
      <c r="AP96" s="179"/>
      <c r="AQ96" s="179"/>
      <c r="AR96" s="179"/>
      <c r="AS96" s="179"/>
      <c r="AT96" s="179"/>
      <c r="AU96" s="179"/>
      <c r="AV96" s="179"/>
      <c r="AW96" s="179"/>
    </row>
    <row r="97" spans="1:49" s="113" customFormat="1" ht="41.5" customHeight="1" x14ac:dyDescent="0.2">
      <c r="A97" s="171">
        <v>89</v>
      </c>
      <c r="B97" s="172" t="s">
        <v>2434</v>
      </c>
      <c r="C97" s="172" t="s">
        <v>2525</v>
      </c>
      <c r="D97" s="181" t="s">
        <v>2996</v>
      </c>
      <c r="E97" s="194" t="s">
        <v>2525</v>
      </c>
      <c r="F97" s="190" t="s">
        <v>2244</v>
      </c>
      <c r="G97" s="175" t="s">
        <v>2059</v>
      </c>
      <c r="H97" s="176" t="s">
        <v>2059</v>
      </c>
      <c r="I97" s="177" t="s">
        <v>2059</v>
      </c>
      <c r="J97" s="177" t="s">
        <v>2059</v>
      </c>
      <c r="K97" s="177" t="s">
        <v>2059</v>
      </c>
      <c r="L97" s="177" t="s">
        <v>2059</v>
      </c>
      <c r="M97" s="177" t="s">
        <v>2059</v>
      </c>
      <c r="N97" s="177" t="s">
        <v>2059</v>
      </c>
      <c r="O97" s="177" t="s">
        <v>2059</v>
      </c>
      <c r="P97" s="177" t="s">
        <v>2059</v>
      </c>
      <c r="Q97" s="177" t="s">
        <v>2059</v>
      </c>
      <c r="R97" s="177" t="s">
        <v>2059</v>
      </c>
      <c r="S97" s="177" t="s">
        <v>2059</v>
      </c>
      <c r="T97" s="177" t="s">
        <v>2059</v>
      </c>
      <c r="U97" s="177" t="s">
        <v>2059</v>
      </c>
      <c r="V97" s="177" t="s">
        <v>1901</v>
      </c>
      <c r="W97" s="177" t="s">
        <v>2059</v>
      </c>
      <c r="X97" s="177" t="s">
        <v>1901</v>
      </c>
      <c r="Y97" s="177" t="s">
        <v>2059</v>
      </c>
      <c r="Z97" s="177" t="s">
        <v>2059</v>
      </c>
      <c r="AA97" s="177" t="s">
        <v>2059</v>
      </c>
      <c r="AB97" s="177" t="s">
        <v>2059</v>
      </c>
      <c r="AC97" s="177" t="s">
        <v>1901</v>
      </c>
      <c r="AD97" s="177" t="s">
        <v>2059</v>
      </c>
      <c r="AE97" s="177" t="s">
        <v>2059</v>
      </c>
      <c r="AF97" s="177"/>
      <c r="AG97" s="178"/>
      <c r="AH97" s="324"/>
      <c r="AI97" s="179"/>
      <c r="AJ97" s="179"/>
      <c r="AK97" s="179"/>
      <c r="AL97" s="179"/>
      <c r="AM97" s="179"/>
      <c r="AN97" s="179"/>
      <c r="AO97" s="179"/>
      <c r="AP97" s="179"/>
      <c r="AQ97" s="179"/>
      <c r="AR97" s="179"/>
      <c r="AS97" s="179"/>
      <c r="AT97" s="179"/>
      <c r="AU97" s="179"/>
      <c r="AV97" s="179"/>
      <c r="AW97" s="179"/>
    </row>
    <row r="98" spans="1:49" s="113" customFormat="1" ht="41.5" customHeight="1" x14ac:dyDescent="0.2">
      <c r="A98" s="171">
        <v>90</v>
      </c>
      <c r="B98" s="172" t="s">
        <v>2434</v>
      </c>
      <c r="C98" s="172" t="s">
        <v>2316</v>
      </c>
      <c r="D98" s="181" t="s">
        <v>2526</v>
      </c>
      <c r="E98" s="195" t="s">
        <v>2527</v>
      </c>
      <c r="F98" s="190" t="s">
        <v>2290</v>
      </c>
      <c r="G98" s="175" t="s">
        <v>2059</v>
      </c>
      <c r="H98" s="176" t="s">
        <v>2059</v>
      </c>
      <c r="I98" s="177" t="s">
        <v>2059</v>
      </c>
      <c r="J98" s="177" t="s">
        <v>2059</v>
      </c>
      <c r="K98" s="177" t="s">
        <v>1901</v>
      </c>
      <c r="L98" s="177" t="s">
        <v>2059</v>
      </c>
      <c r="M98" s="177" t="s">
        <v>2059</v>
      </c>
      <c r="N98" s="177" t="s">
        <v>1901</v>
      </c>
      <c r="O98" s="177" t="s">
        <v>2059</v>
      </c>
      <c r="P98" s="177" t="s">
        <v>2059</v>
      </c>
      <c r="Q98" s="177" t="s">
        <v>1899</v>
      </c>
      <c r="R98" s="177" t="s">
        <v>1899</v>
      </c>
      <c r="S98" s="177" t="s">
        <v>2059</v>
      </c>
      <c r="T98" s="177" t="s">
        <v>2059</v>
      </c>
      <c r="U98" s="177" t="s">
        <v>2059</v>
      </c>
      <c r="V98" s="177" t="s">
        <v>2059</v>
      </c>
      <c r="W98" s="177" t="s">
        <v>2059</v>
      </c>
      <c r="X98" s="177" t="s">
        <v>2059</v>
      </c>
      <c r="Y98" s="177" t="s">
        <v>2059</v>
      </c>
      <c r="Z98" s="177" t="s">
        <v>2059</v>
      </c>
      <c r="AA98" s="177" t="s">
        <v>2059</v>
      </c>
      <c r="AB98" s="177" t="s">
        <v>2059</v>
      </c>
      <c r="AC98" s="177" t="s">
        <v>2059</v>
      </c>
      <c r="AD98" s="177" t="s">
        <v>2059</v>
      </c>
      <c r="AE98" s="177" t="s">
        <v>2059</v>
      </c>
      <c r="AF98" s="177" t="s">
        <v>2059</v>
      </c>
      <c r="AG98" s="178" t="s">
        <v>2059</v>
      </c>
      <c r="AH98" s="323"/>
      <c r="AI98" s="179"/>
      <c r="AJ98" s="179"/>
      <c r="AK98" s="179"/>
      <c r="AL98" s="179"/>
      <c r="AM98" s="179"/>
      <c r="AN98" s="179"/>
      <c r="AO98" s="179"/>
      <c r="AP98" s="179"/>
      <c r="AQ98" s="179"/>
      <c r="AR98" s="179"/>
      <c r="AS98" s="179"/>
      <c r="AT98" s="179"/>
      <c r="AU98" s="179"/>
      <c r="AV98" s="179"/>
      <c r="AW98" s="179"/>
    </row>
    <row r="99" spans="1:49" s="113" customFormat="1" ht="41.5" customHeight="1" x14ac:dyDescent="0.2">
      <c r="A99" s="171">
        <v>91</v>
      </c>
      <c r="B99" s="172" t="s">
        <v>2309</v>
      </c>
      <c r="C99" s="172" t="s">
        <v>2316</v>
      </c>
      <c r="D99" s="186" t="s">
        <v>2528</v>
      </c>
      <c r="E99" s="196" t="s">
        <v>2529</v>
      </c>
      <c r="F99" s="185" t="s">
        <v>2947</v>
      </c>
      <c r="G99" s="175" t="s">
        <v>2059</v>
      </c>
      <c r="H99" s="176" t="s">
        <v>2059</v>
      </c>
      <c r="I99" s="177" t="s">
        <v>2059</v>
      </c>
      <c r="J99" s="177" t="s">
        <v>2059</v>
      </c>
      <c r="K99" s="177" t="s">
        <v>2059</v>
      </c>
      <c r="L99" s="177" t="s">
        <v>2059</v>
      </c>
      <c r="M99" s="177" t="s">
        <v>2059</v>
      </c>
      <c r="N99" s="177" t="s">
        <v>2059</v>
      </c>
      <c r="O99" s="177" t="s">
        <v>2059</v>
      </c>
      <c r="P99" s="177"/>
      <c r="Q99" s="177" t="s">
        <v>2059</v>
      </c>
      <c r="R99" s="177" t="s">
        <v>2059</v>
      </c>
      <c r="S99" s="177" t="s">
        <v>2059</v>
      </c>
      <c r="T99" s="177" t="s">
        <v>2059</v>
      </c>
      <c r="U99" s="177" t="s">
        <v>2059</v>
      </c>
      <c r="V99" s="177" t="s">
        <v>2059</v>
      </c>
      <c r="W99" s="177" t="s">
        <v>2059</v>
      </c>
      <c r="X99" s="177" t="s">
        <v>1899</v>
      </c>
      <c r="Y99" s="177" t="s">
        <v>2059</v>
      </c>
      <c r="Z99" s="177" t="s">
        <v>2059</v>
      </c>
      <c r="AA99" s="177" t="s">
        <v>1899</v>
      </c>
      <c r="AB99" s="177" t="s">
        <v>2059</v>
      </c>
      <c r="AC99" s="177" t="s">
        <v>2059</v>
      </c>
      <c r="AD99" s="177"/>
      <c r="AE99" s="177" t="s">
        <v>2059</v>
      </c>
      <c r="AF99" s="177" t="s">
        <v>2059</v>
      </c>
      <c r="AG99" s="178" t="s">
        <v>2059</v>
      </c>
      <c r="AH99" s="323"/>
      <c r="AI99" s="179"/>
      <c r="AJ99" s="179"/>
      <c r="AK99" s="179"/>
      <c r="AL99" s="179"/>
      <c r="AM99" s="179"/>
      <c r="AN99" s="179"/>
      <c r="AO99" s="179"/>
      <c r="AP99" s="179"/>
      <c r="AQ99" s="179"/>
      <c r="AR99" s="179"/>
      <c r="AS99" s="179"/>
      <c r="AT99" s="179"/>
      <c r="AU99" s="179"/>
      <c r="AV99" s="179"/>
      <c r="AW99" s="179"/>
    </row>
    <row r="100" spans="1:49" s="113" customFormat="1" ht="41.5" customHeight="1" x14ac:dyDescent="0.2">
      <c r="A100" s="171">
        <v>92</v>
      </c>
      <c r="B100" s="172" t="s">
        <v>2323</v>
      </c>
      <c r="C100" s="320" t="s">
        <v>2892</v>
      </c>
      <c r="D100" s="173" t="s">
        <v>2530</v>
      </c>
      <c r="E100" s="194" t="s">
        <v>2531</v>
      </c>
      <c r="F100" s="190" t="s">
        <v>2532</v>
      </c>
      <c r="G100" s="175" t="s">
        <v>1901</v>
      </c>
      <c r="H100" s="176" t="s">
        <v>1901</v>
      </c>
      <c r="I100" s="177" t="s">
        <v>2059</v>
      </c>
      <c r="J100" s="177" t="s">
        <v>2059</v>
      </c>
      <c r="K100" s="177" t="s">
        <v>1899</v>
      </c>
      <c r="L100" s="177" t="s">
        <v>1899</v>
      </c>
      <c r="M100" s="177" t="s">
        <v>2059</v>
      </c>
      <c r="N100" s="177" t="s">
        <v>2059</v>
      </c>
      <c r="O100" s="177" t="s">
        <v>2059</v>
      </c>
      <c r="P100" s="177" t="s">
        <v>2059</v>
      </c>
      <c r="Q100" s="177" t="s">
        <v>2059</v>
      </c>
      <c r="R100" s="177" t="s">
        <v>2059</v>
      </c>
      <c r="S100" s="177" t="s">
        <v>1901</v>
      </c>
      <c r="T100" s="177" t="s">
        <v>2059</v>
      </c>
      <c r="U100" s="177" t="s">
        <v>1899</v>
      </c>
      <c r="V100" s="177" t="s">
        <v>2059</v>
      </c>
      <c r="W100" s="177" t="s">
        <v>2059</v>
      </c>
      <c r="X100" s="177" t="s">
        <v>2059</v>
      </c>
      <c r="Y100" s="177" t="s">
        <v>2059</v>
      </c>
      <c r="Z100" s="177" t="s">
        <v>2059</v>
      </c>
      <c r="AA100" s="177" t="s">
        <v>1901</v>
      </c>
      <c r="AB100" s="177" t="s">
        <v>2059</v>
      </c>
      <c r="AC100" s="177" t="s">
        <v>2059</v>
      </c>
      <c r="AD100" s="177" t="s">
        <v>2059</v>
      </c>
      <c r="AE100" s="177" t="s">
        <v>1901</v>
      </c>
      <c r="AF100" s="177" t="s">
        <v>1901</v>
      </c>
      <c r="AG100" s="178" t="s">
        <v>2533</v>
      </c>
      <c r="AH100" s="324"/>
      <c r="AI100" s="179"/>
      <c r="AJ100" s="179"/>
      <c r="AK100" s="179"/>
      <c r="AL100" s="179"/>
      <c r="AM100" s="179"/>
      <c r="AN100" s="179"/>
      <c r="AO100" s="179"/>
      <c r="AP100" s="179"/>
      <c r="AQ100" s="179"/>
      <c r="AR100" s="179"/>
      <c r="AS100" s="179"/>
      <c r="AT100" s="179"/>
      <c r="AU100" s="179"/>
      <c r="AV100" s="179"/>
      <c r="AW100" s="179"/>
    </row>
    <row r="101" spans="1:49" s="113" customFormat="1" ht="41.5" customHeight="1" x14ac:dyDescent="0.2">
      <c r="A101" s="171">
        <v>93</v>
      </c>
      <c r="B101" s="172" t="s">
        <v>2319</v>
      </c>
      <c r="C101" s="172" t="s">
        <v>2534</v>
      </c>
      <c r="D101" s="181" t="s">
        <v>2535</v>
      </c>
      <c r="E101" s="194" t="s">
        <v>2534</v>
      </c>
      <c r="F101" s="190" t="s">
        <v>2536</v>
      </c>
      <c r="G101" s="175"/>
      <c r="H101" s="176"/>
      <c r="I101" s="177"/>
      <c r="J101" s="177"/>
      <c r="K101" s="177"/>
      <c r="L101" s="177"/>
      <c r="M101" s="177"/>
      <c r="N101" s="177"/>
      <c r="O101" s="177"/>
      <c r="P101" s="177"/>
      <c r="Q101" s="177" t="s">
        <v>1901</v>
      </c>
      <c r="R101" s="177" t="s">
        <v>1901</v>
      </c>
      <c r="S101" s="177"/>
      <c r="T101" s="177"/>
      <c r="U101" s="177"/>
      <c r="V101" s="177"/>
      <c r="W101" s="177"/>
      <c r="X101" s="177"/>
      <c r="Y101" s="177"/>
      <c r="Z101" s="177"/>
      <c r="AA101" s="177"/>
      <c r="AB101" s="177"/>
      <c r="AC101" s="177"/>
      <c r="AD101" s="177"/>
      <c r="AE101" s="177"/>
      <c r="AF101" s="177" t="s">
        <v>1901</v>
      </c>
      <c r="AG101" s="178" t="s">
        <v>2280</v>
      </c>
      <c r="AH101" s="324"/>
      <c r="AI101" s="179"/>
      <c r="AJ101" s="179"/>
      <c r="AK101" s="179"/>
      <c r="AL101" s="179"/>
      <c r="AM101" s="179"/>
      <c r="AN101" s="179"/>
      <c r="AO101" s="179"/>
      <c r="AP101" s="179"/>
      <c r="AQ101" s="179"/>
      <c r="AR101" s="179"/>
      <c r="AS101" s="179"/>
      <c r="AT101" s="179"/>
      <c r="AU101" s="179"/>
      <c r="AV101" s="179"/>
      <c r="AW101" s="179"/>
    </row>
    <row r="102" spans="1:49" s="113" customFormat="1" ht="41.5" customHeight="1" x14ac:dyDescent="0.2">
      <c r="A102" s="171">
        <v>94</v>
      </c>
      <c r="B102" s="172" t="s">
        <v>2327</v>
      </c>
      <c r="C102" s="325" t="s">
        <v>2316</v>
      </c>
      <c r="D102" s="197" t="s">
        <v>2537</v>
      </c>
      <c r="E102" s="196" t="s">
        <v>2538</v>
      </c>
      <c r="F102" s="198" t="s">
        <v>2539</v>
      </c>
      <c r="G102" s="175" t="s">
        <v>2059</v>
      </c>
      <c r="H102" s="176" t="s">
        <v>2059</v>
      </c>
      <c r="I102" s="177" t="s">
        <v>2059</v>
      </c>
      <c r="J102" s="177" t="s">
        <v>1901</v>
      </c>
      <c r="K102" s="177" t="s">
        <v>2059</v>
      </c>
      <c r="L102" s="177" t="s">
        <v>2059</v>
      </c>
      <c r="M102" s="177" t="s">
        <v>2059</v>
      </c>
      <c r="N102" s="177" t="s">
        <v>2059</v>
      </c>
      <c r="O102" s="177" t="s">
        <v>2059</v>
      </c>
      <c r="P102" s="177"/>
      <c r="Q102" s="177" t="s">
        <v>2059</v>
      </c>
      <c r="R102" s="177" t="s">
        <v>2059</v>
      </c>
      <c r="S102" s="177" t="s">
        <v>2059</v>
      </c>
      <c r="T102" s="177" t="s">
        <v>2059</v>
      </c>
      <c r="U102" s="177" t="s">
        <v>2059</v>
      </c>
      <c r="V102" s="177" t="s">
        <v>1899</v>
      </c>
      <c r="W102" s="177" t="s">
        <v>2059</v>
      </c>
      <c r="X102" s="177" t="s">
        <v>2059</v>
      </c>
      <c r="Y102" s="177" t="s">
        <v>2059</v>
      </c>
      <c r="Z102" s="177" t="s">
        <v>2059</v>
      </c>
      <c r="AA102" s="177" t="s">
        <v>2059</v>
      </c>
      <c r="AB102" s="177" t="s">
        <v>1899</v>
      </c>
      <c r="AC102" s="177" t="s">
        <v>2059</v>
      </c>
      <c r="AD102" s="177"/>
      <c r="AE102" s="177" t="s">
        <v>2059</v>
      </c>
      <c r="AF102" s="177" t="s">
        <v>2059</v>
      </c>
      <c r="AG102" s="178" t="s">
        <v>2059</v>
      </c>
      <c r="AH102" s="323"/>
      <c r="AI102" s="179"/>
      <c r="AJ102" s="179"/>
      <c r="AK102" s="179"/>
      <c r="AL102" s="179"/>
      <c r="AM102" s="179"/>
      <c r="AN102" s="179"/>
      <c r="AO102" s="179"/>
      <c r="AP102" s="179"/>
      <c r="AQ102" s="179"/>
      <c r="AR102" s="179"/>
      <c r="AS102" s="179"/>
      <c r="AT102" s="179"/>
      <c r="AU102" s="179"/>
      <c r="AV102" s="179"/>
      <c r="AW102" s="179"/>
    </row>
    <row r="103" spans="1:49" s="113" customFormat="1" ht="41.5" customHeight="1" x14ac:dyDescent="0.2">
      <c r="A103" s="171">
        <v>95</v>
      </c>
      <c r="B103" s="321" t="s">
        <v>2323</v>
      </c>
      <c r="C103" s="321" t="s">
        <v>2310</v>
      </c>
      <c r="D103" s="191" t="s">
        <v>2540</v>
      </c>
      <c r="E103" s="194" t="s">
        <v>2541</v>
      </c>
      <c r="F103" s="190" t="s">
        <v>2245</v>
      </c>
      <c r="G103" s="175" t="s">
        <v>2059</v>
      </c>
      <c r="H103" s="176" t="s">
        <v>2059</v>
      </c>
      <c r="I103" s="177" t="s">
        <v>2059</v>
      </c>
      <c r="J103" s="177" t="s">
        <v>2059</v>
      </c>
      <c r="K103" s="177" t="s">
        <v>2059</v>
      </c>
      <c r="L103" s="177" t="s">
        <v>2059</v>
      </c>
      <c r="M103" s="177" t="s">
        <v>2059</v>
      </c>
      <c r="N103" s="177" t="s">
        <v>2059</v>
      </c>
      <c r="O103" s="177" t="s">
        <v>2059</v>
      </c>
      <c r="P103" s="177" t="s">
        <v>1901</v>
      </c>
      <c r="Q103" s="177" t="s">
        <v>2059</v>
      </c>
      <c r="R103" s="177" t="s">
        <v>2059</v>
      </c>
      <c r="S103" s="177" t="s">
        <v>2059</v>
      </c>
      <c r="T103" s="177" t="s">
        <v>2059</v>
      </c>
      <c r="U103" s="177" t="s">
        <v>2059</v>
      </c>
      <c r="V103" s="177" t="s">
        <v>2059</v>
      </c>
      <c r="W103" s="177" t="s">
        <v>2059</v>
      </c>
      <c r="X103" s="177" t="s">
        <v>2059</v>
      </c>
      <c r="Y103" s="177" t="s">
        <v>2059</v>
      </c>
      <c r="Z103" s="177" t="s">
        <v>2059</v>
      </c>
      <c r="AA103" s="177" t="s">
        <v>2059</v>
      </c>
      <c r="AB103" s="177" t="s">
        <v>2059</v>
      </c>
      <c r="AC103" s="177" t="s">
        <v>2059</v>
      </c>
      <c r="AD103" s="177" t="s">
        <v>2059</v>
      </c>
      <c r="AE103" s="177" t="s">
        <v>2059</v>
      </c>
      <c r="AF103" s="177" t="s">
        <v>2059</v>
      </c>
      <c r="AG103" s="178" t="s">
        <v>2059</v>
      </c>
      <c r="AH103" s="323"/>
      <c r="AI103" s="179"/>
      <c r="AJ103" s="179"/>
      <c r="AK103" s="179"/>
      <c r="AL103" s="179"/>
      <c r="AM103" s="179"/>
      <c r="AN103" s="179"/>
      <c r="AO103" s="179"/>
      <c r="AP103" s="179"/>
      <c r="AQ103" s="179"/>
      <c r="AR103" s="179"/>
      <c r="AS103" s="179"/>
      <c r="AT103" s="179"/>
      <c r="AU103" s="179"/>
      <c r="AV103" s="179"/>
      <c r="AW103" s="179"/>
    </row>
    <row r="104" spans="1:49" s="113" customFormat="1" ht="41.5" customHeight="1" x14ac:dyDescent="0.2">
      <c r="A104" s="171">
        <v>96</v>
      </c>
      <c r="B104" s="172" t="s">
        <v>2327</v>
      </c>
      <c r="C104" s="172" t="s">
        <v>2316</v>
      </c>
      <c r="D104" s="181" t="s">
        <v>2542</v>
      </c>
      <c r="E104" s="195" t="s">
        <v>2543</v>
      </c>
      <c r="F104" s="183" t="s">
        <v>2246</v>
      </c>
      <c r="G104" s="175" t="s">
        <v>2059</v>
      </c>
      <c r="H104" s="176" t="s">
        <v>2059</v>
      </c>
      <c r="I104" s="177" t="s">
        <v>1900</v>
      </c>
      <c r="J104" s="177" t="s">
        <v>2059</v>
      </c>
      <c r="K104" s="177" t="s">
        <v>2059</v>
      </c>
      <c r="L104" s="177" t="s">
        <v>2059</v>
      </c>
      <c r="M104" s="177" t="s">
        <v>2059</v>
      </c>
      <c r="N104" s="177" t="s">
        <v>2059</v>
      </c>
      <c r="O104" s="177" t="s">
        <v>2059</v>
      </c>
      <c r="P104" s="177"/>
      <c r="Q104" s="177" t="s">
        <v>2059</v>
      </c>
      <c r="R104" s="177" t="s">
        <v>2059</v>
      </c>
      <c r="S104" s="177" t="s">
        <v>2059</v>
      </c>
      <c r="T104" s="177" t="s">
        <v>2059</v>
      </c>
      <c r="U104" s="177" t="s">
        <v>2059</v>
      </c>
      <c r="V104" s="177" t="s">
        <v>2059</v>
      </c>
      <c r="W104" s="177" t="s">
        <v>2059</v>
      </c>
      <c r="X104" s="177" t="s">
        <v>2059</v>
      </c>
      <c r="Y104" s="177" t="s">
        <v>2059</v>
      </c>
      <c r="Z104" s="177" t="s">
        <v>2059</v>
      </c>
      <c r="AA104" s="177" t="s">
        <v>2059</v>
      </c>
      <c r="AB104" s="177" t="s">
        <v>2059</v>
      </c>
      <c r="AC104" s="177" t="s">
        <v>2059</v>
      </c>
      <c r="AD104" s="177"/>
      <c r="AE104" s="177" t="s">
        <v>1900</v>
      </c>
      <c r="AF104" s="177" t="s">
        <v>2059</v>
      </c>
      <c r="AG104" s="178" t="s">
        <v>2059</v>
      </c>
      <c r="AH104" s="323"/>
      <c r="AI104" s="179"/>
      <c r="AJ104" s="179"/>
      <c r="AK104" s="179"/>
      <c r="AL104" s="179"/>
      <c r="AM104" s="179"/>
      <c r="AN104" s="179"/>
      <c r="AO104" s="179"/>
      <c r="AP104" s="179"/>
      <c r="AQ104" s="179"/>
      <c r="AR104" s="179"/>
      <c r="AS104" s="179"/>
      <c r="AT104" s="179"/>
      <c r="AU104" s="179"/>
      <c r="AV104" s="179"/>
      <c r="AW104" s="179"/>
    </row>
    <row r="105" spans="1:49" s="113" customFormat="1" ht="41.5" customHeight="1" x14ac:dyDescent="0.2">
      <c r="A105" s="171">
        <v>97</v>
      </c>
      <c r="B105" s="172" t="s">
        <v>2327</v>
      </c>
      <c r="C105" s="172" t="s">
        <v>2860</v>
      </c>
      <c r="D105" s="186" t="s">
        <v>2544</v>
      </c>
      <c r="E105" s="194" t="s">
        <v>2545</v>
      </c>
      <c r="F105" s="185" t="s">
        <v>2850</v>
      </c>
      <c r="G105" s="175" t="s">
        <v>2059</v>
      </c>
      <c r="H105" s="176" t="s">
        <v>2059</v>
      </c>
      <c r="I105" s="177" t="s">
        <v>2059</v>
      </c>
      <c r="J105" s="177" t="s">
        <v>2059</v>
      </c>
      <c r="K105" s="177" t="s">
        <v>2059</v>
      </c>
      <c r="L105" s="177" t="s">
        <v>1901</v>
      </c>
      <c r="M105" s="177" t="s">
        <v>2059</v>
      </c>
      <c r="N105" s="177" t="s">
        <v>2059</v>
      </c>
      <c r="O105" s="177" t="s">
        <v>2059</v>
      </c>
      <c r="P105" s="177" t="s">
        <v>2059</v>
      </c>
      <c r="Q105" s="177" t="s">
        <v>2059</v>
      </c>
      <c r="R105" s="177" t="s">
        <v>2059</v>
      </c>
      <c r="S105" s="177" t="s">
        <v>2059</v>
      </c>
      <c r="T105" s="177" t="s">
        <v>2059</v>
      </c>
      <c r="U105" s="177" t="s">
        <v>2059</v>
      </c>
      <c r="V105" s="177" t="s">
        <v>1901</v>
      </c>
      <c r="W105" s="177" t="s">
        <v>2059</v>
      </c>
      <c r="X105" s="177" t="s">
        <v>1901</v>
      </c>
      <c r="Y105" s="177" t="s">
        <v>2059</v>
      </c>
      <c r="Z105" s="177" t="s">
        <v>2059</v>
      </c>
      <c r="AA105" s="177" t="s">
        <v>2059</v>
      </c>
      <c r="AB105" s="177" t="s">
        <v>2059</v>
      </c>
      <c r="AC105" s="177" t="s">
        <v>2059</v>
      </c>
      <c r="AD105" s="177" t="s">
        <v>2059</v>
      </c>
      <c r="AE105" s="177" t="s">
        <v>2059</v>
      </c>
      <c r="AF105" s="177" t="s">
        <v>2059</v>
      </c>
      <c r="AG105" s="178" t="s">
        <v>2059</v>
      </c>
      <c r="AH105" s="323"/>
      <c r="AI105" s="179"/>
      <c r="AJ105" s="179"/>
      <c r="AK105" s="179"/>
      <c r="AL105" s="179"/>
      <c r="AM105" s="179"/>
      <c r="AN105" s="179"/>
      <c r="AO105" s="179"/>
      <c r="AP105" s="179"/>
      <c r="AQ105" s="179"/>
      <c r="AR105" s="179"/>
      <c r="AS105" s="179"/>
      <c r="AT105" s="179"/>
      <c r="AU105" s="179"/>
      <c r="AV105" s="179"/>
      <c r="AW105" s="179"/>
    </row>
    <row r="106" spans="1:49" s="113" customFormat="1" ht="41.5" customHeight="1" x14ac:dyDescent="0.2">
      <c r="A106" s="171">
        <v>98</v>
      </c>
      <c r="B106" s="172" t="s">
        <v>61</v>
      </c>
      <c r="C106" s="172" t="s">
        <v>2546</v>
      </c>
      <c r="D106" s="191" t="s">
        <v>2547</v>
      </c>
      <c r="E106" s="194" t="s">
        <v>2546</v>
      </c>
      <c r="F106" s="190" t="s">
        <v>2548</v>
      </c>
      <c r="G106" s="175" t="s">
        <v>2059</v>
      </c>
      <c r="H106" s="176" t="s">
        <v>2059</v>
      </c>
      <c r="I106" s="177" t="s">
        <v>1901</v>
      </c>
      <c r="J106" s="177" t="s">
        <v>2059</v>
      </c>
      <c r="K106" s="177" t="s">
        <v>2059</v>
      </c>
      <c r="L106" s="177" t="s">
        <v>1901</v>
      </c>
      <c r="M106" s="177" t="s">
        <v>2059</v>
      </c>
      <c r="N106" s="177" t="s">
        <v>2059</v>
      </c>
      <c r="O106" s="177" t="s">
        <v>2059</v>
      </c>
      <c r="P106" s="177" t="s">
        <v>2059</v>
      </c>
      <c r="Q106" s="177" t="s">
        <v>2059</v>
      </c>
      <c r="R106" s="177" t="s">
        <v>2059</v>
      </c>
      <c r="S106" s="177" t="s">
        <v>2059</v>
      </c>
      <c r="T106" s="177" t="s">
        <v>2059</v>
      </c>
      <c r="U106" s="177" t="s">
        <v>2059</v>
      </c>
      <c r="V106" s="177" t="s">
        <v>2059</v>
      </c>
      <c r="W106" s="177" t="s">
        <v>2059</v>
      </c>
      <c r="X106" s="177" t="s">
        <v>2059</v>
      </c>
      <c r="Y106" s="177" t="s">
        <v>2059</v>
      </c>
      <c r="Z106" s="177" t="s">
        <v>2059</v>
      </c>
      <c r="AA106" s="177" t="s">
        <v>2059</v>
      </c>
      <c r="AB106" s="177" t="s">
        <v>1901</v>
      </c>
      <c r="AC106" s="177" t="s">
        <v>2059</v>
      </c>
      <c r="AD106" s="177" t="s">
        <v>2059</v>
      </c>
      <c r="AE106" s="177" t="s">
        <v>2059</v>
      </c>
      <c r="AF106" s="177"/>
      <c r="AG106" s="178"/>
      <c r="AH106" s="324"/>
      <c r="AI106" s="179"/>
      <c r="AJ106" s="179"/>
      <c r="AK106" s="179"/>
      <c r="AL106" s="179"/>
      <c r="AM106" s="179"/>
      <c r="AN106" s="179"/>
      <c r="AO106" s="179"/>
      <c r="AP106" s="179"/>
      <c r="AQ106" s="179"/>
      <c r="AR106" s="179"/>
      <c r="AS106" s="179"/>
      <c r="AT106" s="179"/>
      <c r="AU106" s="179"/>
      <c r="AV106" s="179"/>
      <c r="AW106" s="179"/>
    </row>
    <row r="107" spans="1:49" s="113" customFormat="1" ht="41.5" customHeight="1" x14ac:dyDescent="0.2">
      <c r="A107" s="171">
        <v>99</v>
      </c>
      <c r="B107" s="172" t="s">
        <v>2327</v>
      </c>
      <c r="C107" s="172" t="s">
        <v>2893</v>
      </c>
      <c r="D107" s="181" t="s">
        <v>2549</v>
      </c>
      <c r="E107" s="194" t="s">
        <v>2550</v>
      </c>
      <c r="F107" s="199" t="s">
        <v>2551</v>
      </c>
      <c r="G107" s="175" t="s">
        <v>1901</v>
      </c>
      <c r="H107" s="176" t="s">
        <v>1901</v>
      </c>
      <c r="I107" s="177" t="s">
        <v>2059</v>
      </c>
      <c r="J107" s="177" t="s">
        <v>2059</v>
      </c>
      <c r="K107" s="177" t="s">
        <v>2059</v>
      </c>
      <c r="L107" s="177" t="s">
        <v>2059</v>
      </c>
      <c r="M107" s="177" t="s">
        <v>2059</v>
      </c>
      <c r="N107" s="177" t="s">
        <v>2059</v>
      </c>
      <c r="O107" s="177" t="s">
        <v>2059</v>
      </c>
      <c r="P107" s="177" t="s">
        <v>2059</v>
      </c>
      <c r="Q107" s="177" t="s">
        <v>2059</v>
      </c>
      <c r="R107" s="177" t="s">
        <v>2059</v>
      </c>
      <c r="S107" s="177" t="s">
        <v>2059</v>
      </c>
      <c r="T107" s="177" t="s">
        <v>2059</v>
      </c>
      <c r="U107" s="177" t="s">
        <v>2059</v>
      </c>
      <c r="V107" s="177" t="s">
        <v>2059</v>
      </c>
      <c r="W107" s="177" t="s">
        <v>2059</v>
      </c>
      <c r="X107" s="177" t="s">
        <v>2059</v>
      </c>
      <c r="Y107" s="177" t="s">
        <v>2059</v>
      </c>
      <c r="Z107" s="177" t="s">
        <v>2059</v>
      </c>
      <c r="AA107" s="177" t="s">
        <v>2059</v>
      </c>
      <c r="AB107" s="177" t="s">
        <v>2059</v>
      </c>
      <c r="AC107" s="177" t="s">
        <v>2059</v>
      </c>
      <c r="AD107" s="177" t="s">
        <v>2059</v>
      </c>
      <c r="AE107" s="177" t="s">
        <v>1901</v>
      </c>
      <c r="AF107" s="177" t="s">
        <v>2059</v>
      </c>
      <c r="AG107" s="178"/>
      <c r="AH107" s="324"/>
      <c r="AI107" s="179"/>
      <c r="AJ107" s="179"/>
      <c r="AK107" s="179"/>
      <c r="AL107" s="179"/>
      <c r="AM107" s="179"/>
      <c r="AN107" s="179"/>
      <c r="AO107" s="179"/>
      <c r="AP107" s="179"/>
      <c r="AQ107" s="179"/>
      <c r="AR107" s="179"/>
      <c r="AS107" s="179"/>
      <c r="AT107" s="179"/>
      <c r="AU107" s="179"/>
      <c r="AV107" s="179"/>
      <c r="AW107" s="179"/>
    </row>
    <row r="108" spans="1:49" s="113" customFormat="1" ht="41.5" customHeight="1" x14ac:dyDescent="0.2">
      <c r="A108" s="171">
        <v>100</v>
      </c>
      <c r="B108" s="172" t="s">
        <v>2327</v>
      </c>
      <c r="C108" s="172" t="s">
        <v>2894</v>
      </c>
      <c r="D108" s="181" t="s">
        <v>2552</v>
      </c>
      <c r="E108" s="195" t="s">
        <v>2553</v>
      </c>
      <c r="F108" s="200" t="s">
        <v>2554</v>
      </c>
      <c r="G108" s="175" t="s">
        <v>1901</v>
      </c>
      <c r="H108" s="176" t="s">
        <v>2059</v>
      </c>
      <c r="I108" s="177" t="s">
        <v>2059</v>
      </c>
      <c r="J108" s="177" t="s">
        <v>1901</v>
      </c>
      <c r="K108" s="177" t="s">
        <v>1901</v>
      </c>
      <c r="L108" s="177" t="s">
        <v>2059</v>
      </c>
      <c r="M108" s="177" t="s">
        <v>2059</v>
      </c>
      <c r="N108" s="177" t="s">
        <v>1901</v>
      </c>
      <c r="O108" s="177" t="s">
        <v>2059</v>
      </c>
      <c r="P108" s="177" t="s">
        <v>2059</v>
      </c>
      <c r="Q108" s="177" t="s">
        <v>2059</v>
      </c>
      <c r="R108" s="177" t="s">
        <v>2059</v>
      </c>
      <c r="S108" s="177" t="s">
        <v>2059</v>
      </c>
      <c r="T108" s="177" t="s">
        <v>2059</v>
      </c>
      <c r="U108" s="177" t="s">
        <v>2059</v>
      </c>
      <c r="V108" s="177" t="s">
        <v>2059</v>
      </c>
      <c r="W108" s="177" t="s">
        <v>2059</v>
      </c>
      <c r="X108" s="177" t="s">
        <v>2059</v>
      </c>
      <c r="Y108" s="177" t="s">
        <v>2059</v>
      </c>
      <c r="Z108" s="177" t="s">
        <v>2059</v>
      </c>
      <c r="AA108" s="177" t="s">
        <v>2059</v>
      </c>
      <c r="AB108" s="177" t="s">
        <v>2059</v>
      </c>
      <c r="AC108" s="177" t="s">
        <v>2059</v>
      </c>
      <c r="AD108" s="177" t="s">
        <v>2059</v>
      </c>
      <c r="AE108" s="177" t="s">
        <v>1901</v>
      </c>
      <c r="AF108" s="177" t="s">
        <v>2059</v>
      </c>
      <c r="AG108" s="178"/>
      <c r="AH108" s="324"/>
      <c r="AI108" s="179"/>
      <c r="AJ108" s="179"/>
      <c r="AK108" s="179"/>
      <c r="AL108" s="179"/>
      <c r="AM108" s="179"/>
      <c r="AN108" s="179"/>
      <c r="AO108" s="179"/>
      <c r="AP108" s="179"/>
      <c r="AQ108" s="179"/>
      <c r="AR108" s="179"/>
      <c r="AS108" s="179"/>
      <c r="AT108" s="179"/>
      <c r="AU108" s="179"/>
      <c r="AV108" s="179"/>
      <c r="AW108" s="179"/>
    </row>
    <row r="109" spans="1:49" s="113" customFormat="1" ht="41.5" customHeight="1" x14ac:dyDescent="0.2">
      <c r="A109" s="171">
        <v>101</v>
      </c>
      <c r="B109" s="172" t="s">
        <v>2327</v>
      </c>
      <c r="C109" s="172" t="s">
        <v>2895</v>
      </c>
      <c r="D109" s="191" t="s">
        <v>2555</v>
      </c>
      <c r="E109" s="180" t="s">
        <v>2556</v>
      </c>
      <c r="F109" s="190" t="s">
        <v>2557</v>
      </c>
      <c r="G109" s="175" t="s">
        <v>2059</v>
      </c>
      <c r="H109" s="176" t="s">
        <v>2059</v>
      </c>
      <c r="I109" s="177" t="s">
        <v>2059</v>
      </c>
      <c r="J109" s="177" t="s">
        <v>2059</v>
      </c>
      <c r="K109" s="177" t="s">
        <v>2059</v>
      </c>
      <c r="L109" s="177" t="s">
        <v>2059</v>
      </c>
      <c r="M109" s="177" t="s">
        <v>2059</v>
      </c>
      <c r="N109" s="177" t="s">
        <v>2059</v>
      </c>
      <c r="O109" s="177" t="s">
        <v>1901</v>
      </c>
      <c r="P109" s="177" t="s">
        <v>1899</v>
      </c>
      <c r="Q109" s="177" t="s">
        <v>2059</v>
      </c>
      <c r="R109" s="177" t="s">
        <v>2059</v>
      </c>
      <c r="S109" s="177" t="s">
        <v>2059</v>
      </c>
      <c r="T109" s="177" t="s">
        <v>2059</v>
      </c>
      <c r="U109" s="177" t="s">
        <v>2059</v>
      </c>
      <c r="V109" s="177" t="s">
        <v>2059</v>
      </c>
      <c r="W109" s="177" t="s">
        <v>2059</v>
      </c>
      <c r="X109" s="177" t="s">
        <v>2059</v>
      </c>
      <c r="Y109" s="177" t="s">
        <v>2059</v>
      </c>
      <c r="Z109" s="177" t="s">
        <v>2059</v>
      </c>
      <c r="AA109" s="177" t="s">
        <v>2059</v>
      </c>
      <c r="AB109" s="177" t="s">
        <v>2059</v>
      </c>
      <c r="AC109" s="177" t="s">
        <v>2059</v>
      </c>
      <c r="AD109" s="177" t="s">
        <v>2059</v>
      </c>
      <c r="AE109" s="177" t="s">
        <v>1899</v>
      </c>
      <c r="AF109" s="177" t="s">
        <v>2059</v>
      </c>
      <c r="AG109" s="178"/>
      <c r="AH109" s="324"/>
      <c r="AI109" s="179"/>
      <c r="AJ109" s="179"/>
      <c r="AK109" s="179"/>
      <c r="AL109" s="179"/>
      <c r="AM109" s="179"/>
      <c r="AN109" s="179"/>
      <c r="AO109" s="179"/>
      <c r="AP109" s="179"/>
      <c r="AQ109" s="179"/>
      <c r="AR109" s="179"/>
      <c r="AS109" s="179"/>
      <c r="AT109" s="179"/>
      <c r="AU109" s="179"/>
      <c r="AV109" s="179"/>
      <c r="AW109" s="179"/>
    </row>
    <row r="110" spans="1:49" s="113" customFormat="1" ht="41.5" customHeight="1" x14ac:dyDescent="0.2">
      <c r="A110" s="171">
        <v>102</v>
      </c>
      <c r="B110" s="172" t="s">
        <v>61</v>
      </c>
      <c r="C110" s="172" t="s">
        <v>2896</v>
      </c>
      <c r="D110" s="181" t="s">
        <v>2558</v>
      </c>
      <c r="E110" s="201" t="s">
        <v>2559</v>
      </c>
      <c r="F110" s="183" t="s">
        <v>2560</v>
      </c>
      <c r="G110" s="175" t="s">
        <v>2059</v>
      </c>
      <c r="H110" s="176" t="s">
        <v>2059</v>
      </c>
      <c r="I110" s="177" t="s">
        <v>2059</v>
      </c>
      <c r="J110" s="177" t="s">
        <v>2059</v>
      </c>
      <c r="K110" s="177" t="s">
        <v>2993</v>
      </c>
      <c r="L110" s="177" t="s">
        <v>2059</v>
      </c>
      <c r="M110" s="177" t="s">
        <v>2993</v>
      </c>
      <c r="N110" s="177" t="s">
        <v>2993</v>
      </c>
      <c r="O110" s="177" t="s">
        <v>2059</v>
      </c>
      <c r="P110" s="177" t="s">
        <v>2059</v>
      </c>
      <c r="Q110" s="177" t="s">
        <v>2059</v>
      </c>
      <c r="R110" s="177" t="s">
        <v>2059</v>
      </c>
      <c r="S110" s="177" t="s">
        <v>2059</v>
      </c>
      <c r="T110" s="177" t="s">
        <v>2059</v>
      </c>
      <c r="U110" s="177" t="s">
        <v>2059</v>
      </c>
      <c r="V110" s="177" t="s">
        <v>2059</v>
      </c>
      <c r="W110" s="177" t="s">
        <v>2059</v>
      </c>
      <c r="X110" s="177" t="s">
        <v>2059</v>
      </c>
      <c r="Y110" s="177" t="s">
        <v>2059</v>
      </c>
      <c r="Z110" s="177" t="s">
        <v>2059</v>
      </c>
      <c r="AA110" s="177" t="s">
        <v>2059</v>
      </c>
      <c r="AB110" s="177" t="s">
        <v>2059</v>
      </c>
      <c r="AC110" s="177" t="s">
        <v>2059</v>
      </c>
      <c r="AD110" s="177" t="s">
        <v>2059</v>
      </c>
      <c r="AE110" s="177" t="s">
        <v>2059</v>
      </c>
      <c r="AF110" s="177" t="s">
        <v>2059</v>
      </c>
      <c r="AG110" s="178"/>
      <c r="AH110" s="324"/>
      <c r="AI110" s="179"/>
      <c r="AJ110" s="179"/>
      <c r="AK110" s="179"/>
      <c r="AL110" s="179"/>
      <c r="AM110" s="179"/>
      <c r="AN110" s="179"/>
      <c r="AO110" s="179"/>
      <c r="AP110" s="179"/>
      <c r="AQ110" s="179"/>
      <c r="AR110" s="179"/>
      <c r="AS110" s="179"/>
      <c r="AT110" s="179"/>
      <c r="AU110" s="179"/>
      <c r="AV110" s="179"/>
      <c r="AW110" s="179"/>
    </row>
    <row r="111" spans="1:49" s="113" customFormat="1" ht="41.5" customHeight="1" x14ac:dyDescent="0.2">
      <c r="A111" s="171">
        <v>103</v>
      </c>
      <c r="B111" s="172" t="s">
        <v>2351</v>
      </c>
      <c r="C111" s="172" t="s">
        <v>2897</v>
      </c>
      <c r="D111" s="181" t="s">
        <v>2561</v>
      </c>
      <c r="E111" s="202" t="s">
        <v>2562</v>
      </c>
      <c r="F111" s="190" t="s">
        <v>2563</v>
      </c>
      <c r="G111" s="175" t="s">
        <v>1901</v>
      </c>
      <c r="H111" s="176" t="s">
        <v>2059</v>
      </c>
      <c r="I111" s="177" t="s">
        <v>2059</v>
      </c>
      <c r="J111" s="177" t="s">
        <v>2059</v>
      </c>
      <c r="K111" s="177" t="s">
        <v>2059</v>
      </c>
      <c r="L111" s="177" t="s">
        <v>2059</v>
      </c>
      <c r="M111" s="177" t="s">
        <v>2059</v>
      </c>
      <c r="N111" s="177" t="s">
        <v>2059</v>
      </c>
      <c r="O111" s="177" t="s">
        <v>2059</v>
      </c>
      <c r="P111" s="177" t="s">
        <v>2059</v>
      </c>
      <c r="Q111" s="177" t="s">
        <v>2059</v>
      </c>
      <c r="R111" s="177" t="s">
        <v>2059</v>
      </c>
      <c r="S111" s="177" t="s">
        <v>1901</v>
      </c>
      <c r="T111" s="177" t="s">
        <v>2059</v>
      </c>
      <c r="U111" s="177" t="s">
        <v>2059</v>
      </c>
      <c r="V111" s="177" t="s">
        <v>2059</v>
      </c>
      <c r="W111" s="177" t="s">
        <v>2059</v>
      </c>
      <c r="X111" s="177" t="s">
        <v>2059</v>
      </c>
      <c r="Y111" s="177" t="s">
        <v>2059</v>
      </c>
      <c r="Z111" s="177" t="s">
        <v>2059</v>
      </c>
      <c r="AA111" s="177" t="s">
        <v>2059</v>
      </c>
      <c r="AB111" s="177" t="s">
        <v>2059</v>
      </c>
      <c r="AC111" s="177" t="s">
        <v>2059</v>
      </c>
      <c r="AD111" s="177" t="s">
        <v>2059</v>
      </c>
      <c r="AE111" s="177" t="s">
        <v>2059</v>
      </c>
      <c r="AF111" s="177"/>
      <c r="AG111" s="178"/>
      <c r="AH111" s="324"/>
      <c r="AI111" s="179"/>
      <c r="AJ111" s="179"/>
      <c r="AK111" s="179"/>
      <c r="AL111" s="179"/>
      <c r="AM111" s="179"/>
      <c r="AN111" s="179"/>
      <c r="AO111" s="179"/>
      <c r="AP111" s="179"/>
      <c r="AQ111" s="179"/>
      <c r="AR111" s="179"/>
      <c r="AS111" s="179"/>
      <c r="AT111" s="179"/>
      <c r="AU111" s="179"/>
      <c r="AV111" s="179"/>
      <c r="AW111" s="179"/>
    </row>
    <row r="112" spans="1:49" s="113" customFormat="1" ht="41.5" customHeight="1" x14ac:dyDescent="0.2">
      <c r="A112" s="171">
        <v>104</v>
      </c>
      <c r="B112" s="172" t="s">
        <v>2351</v>
      </c>
      <c r="C112" s="172" t="s">
        <v>2884</v>
      </c>
      <c r="D112" s="181" t="s">
        <v>2564</v>
      </c>
      <c r="E112" s="195" t="s">
        <v>2565</v>
      </c>
      <c r="F112" s="183" t="s">
        <v>2566</v>
      </c>
      <c r="G112" s="175" t="s">
        <v>1901</v>
      </c>
      <c r="H112" s="176" t="s">
        <v>2059</v>
      </c>
      <c r="I112" s="177" t="s">
        <v>2059</v>
      </c>
      <c r="J112" s="177" t="s">
        <v>2059</v>
      </c>
      <c r="K112" s="177" t="s">
        <v>2059</v>
      </c>
      <c r="L112" s="177" t="s">
        <v>2059</v>
      </c>
      <c r="M112" s="177" t="s">
        <v>2059</v>
      </c>
      <c r="N112" s="177" t="s">
        <v>2059</v>
      </c>
      <c r="O112" s="177" t="s">
        <v>2059</v>
      </c>
      <c r="P112" s="177" t="s">
        <v>2059</v>
      </c>
      <c r="Q112" s="177" t="s">
        <v>2059</v>
      </c>
      <c r="R112" s="177" t="s">
        <v>2059</v>
      </c>
      <c r="S112" s="177" t="s">
        <v>1900</v>
      </c>
      <c r="T112" s="177" t="s">
        <v>2059</v>
      </c>
      <c r="U112" s="177" t="s">
        <v>2059</v>
      </c>
      <c r="V112" s="177" t="s">
        <v>2059</v>
      </c>
      <c r="W112" s="177" t="s">
        <v>2059</v>
      </c>
      <c r="X112" s="177" t="s">
        <v>2059</v>
      </c>
      <c r="Y112" s="177" t="s">
        <v>2059</v>
      </c>
      <c r="Z112" s="177" t="s">
        <v>2059</v>
      </c>
      <c r="AA112" s="177" t="s">
        <v>2059</v>
      </c>
      <c r="AB112" s="177" t="s">
        <v>2059</v>
      </c>
      <c r="AC112" s="177" t="s">
        <v>2059</v>
      </c>
      <c r="AD112" s="177" t="s">
        <v>2059</v>
      </c>
      <c r="AE112" s="177" t="s">
        <v>1901</v>
      </c>
      <c r="AF112" s="177" t="s">
        <v>2059</v>
      </c>
      <c r="AG112" s="178" t="s">
        <v>2059</v>
      </c>
      <c r="AH112" s="324" t="s">
        <v>2059</v>
      </c>
      <c r="AI112" s="179"/>
      <c r="AJ112" s="179"/>
      <c r="AK112" s="179"/>
      <c r="AL112" s="179"/>
      <c r="AM112" s="179"/>
      <c r="AN112" s="179"/>
      <c r="AO112" s="179"/>
      <c r="AP112" s="179"/>
      <c r="AQ112" s="179"/>
      <c r="AR112" s="179"/>
      <c r="AS112" s="179"/>
      <c r="AT112" s="179"/>
      <c r="AU112" s="179"/>
      <c r="AV112" s="179"/>
      <c r="AW112" s="179"/>
    </row>
    <row r="113" spans="1:49" s="113" customFormat="1" ht="41.5" customHeight="1" x14ac:dyDescent="0.2">
      <c r="A113" s="171">
        <v>105</v>
      </c>
      <c r="B113" s="172" t="s">
        <v>2423</v>
      </c>
      <c r="C113" s="172" t="s">
        <v>2567</v>
      </c>
      <c r="D113" s="181" t="s">
        <v>2568</v>
      </c>
      <c r="E113" s="194" t="s">
        <v>2567</v>
      </c>
      <c r="F113" s="183" t="s">
        <v>2569</v>
      </c>
      <c r="G113" s="175" t="s">
        <v>2059</v>
      </c>
      <c r="H113" s="176" t="s">
        <v>2059</v>
      </c>
      <c r="I113" s="177" t="s">
        <v>1899</v>
      </c>
      <c r="J113" s="177" t="s">
        <v>2059</v>
      </c>
      <c r="K113" s="177" t="s">
        <v>1899</v>
      </c>
      <c r="L113" s="177" t="s">
        <v>1901</v>
      </c>
      <c r="M113" s="177" t="s">
        <v>1899</v>
      </c>
      <c r="N113" s="177" t="s">
        <v>2059</v>
      </c>
      <c r="O113" s="177" t="s">
        <v>1901</v>
      </c>
      <c r="P113" s="177" t="s">
        <v>2059</v>
      </c>
      <c r="Q113" s="177" t="s">
        <v>2059</v>
      </c>
      <c r="R113" s="177" t="s">
        <v>2059</v>
      </c>
      <c r="S113" s="177" t="s">
        <v>2059</v>
      </c>
      <c r="T113" s="177" t="s">
        <v>1901</v>
      </c>
      <c r="U113" s="177" t="s">
        <v>2059</v>
      </c>
      <c r="V113" s="177" t="s">
        <v>2059</v>
      </c>
      <c r="W113" s="177" t="s">
        <v>2059</v>
      </c>
      <c r="X113" s="177" t="s">
        <v>2059</v>
      </c>
      <c r="Y113" s="177" t="s">
        <v>2059</v>
      </c>
      <c r="Z113" s="177" t="s">
        <v>2059</v>
      </c>
      <c r="AA113" s="177" t="s">
        <v>1901</v>
      </c>
      <c r="AB113" s="177" t="s">
        <v>1901</v>
      </c>
      <c r="AC113" s="177" t="s">
        <v>1901</v>
      </c>
      <c r="AD113" s="177" t="s">
        <v>2059</v>
      </c>
      <c r="AE113" s="177" t="s">
        <v>1901</v>
      </c>
      <c r="AF113" s="177" t="s">
        <v>1901</v>
      </c>
      <c r="AG113" s="178" t="s">
        <v>2570</v>
      </c>
      <c r="AH113" s="324"/>
      <c r="AI113" s="179"/>
      <c r="AJ113" s="179"/>
      <c r="AK113" s="179"/>
      <c r="AL113" s="179"/>
      <c r="AM113" s="179"/>
      <c r="AN113" s="179"/>
      <c r="AO113" s="179"/>
      <c r="AP113" s="179"/>
      <c r="AQ113" s="179"/>
      <c r="AR113" s="179"/>
      <c r="AS113" s="179"/>
      <c r="AT113" s="179"/>
      <c r="AU113" s="179"/>
      <c r="AV113" s="179"/>
      <c r="AW113" s="179"/>
    </row>
    <row r="114" spans="1:49" s="113" customFormat="1" ht="41.5" customHeight="1" x14ac:dyDescent="0.2">
      <c r="A114" s="171">
        <v>106</v>
      </c>
      <c r="B114" s="172" t="s">
        <v>2434</v>
      </c>
      <c r="C114" s="172" t="s">
        <v>2316</v>
      </c>
      <c r="D114" s="181" t="s">
        <v>2571</v>
      </c>
      <c r="E114" s="194" t="s">
        <v>2572</v>
      </c>
      <c r="F114" s="190" t="s">
        <v>2247</v>
      </c>
      <c r="G114" s="175" t="s">
        <v>2059</v>
      </c>
      <c r="H114" s="176" t="s">
        <v>2059</v>
      </c>
      <c r="I114" s="177" t="s">
        <v>2059</v>
      </c>
      <c r="J114" s="177" t="s">
        <v>2059</v>
      </c>
      <c r="K114" s="177" t="s">
        <v>2059</v>
      </c>
      <c r="L114" s="177" t="s">
        <v>2059</v>
      </c>
      <c r="M114" s="177" t="s">
        <v>2059</v>
      </c>
      <c r="N114" s="177" t="s">
        <v>2059</v>
      </c>
      <c r="O114" s="177" t="s">
        <v>2059</v>
      </c>
      <c r="P114" s="177" t="s">
        <v>2059</v>
      </c>
      <c r="Q114" s="177" t="s">
        <v>2059</v>
      </c>
      <c r="R114" s="177" t="s">
        <v>2059</v>
      </c>
      <c r="S114" s="177" t="s">
        <v>2059</v>
      </c>
      <c r="T114" s="177" t="s">
        <v>2059</v>
      </c>
      <c r="U114" s="177" t="s">
        <v>1901</v>
      </c>
      <c r="V114" s="177" t="s">
        <v>1901</v>
      </c>
      <c r="W114" s="177" t="s">
        <v>2059</v>
      </c>
      <c r="X114" s="177" t="s">
        <v>1901</v>
      </c>
      <c r="Y114" s="177" t="s">
        <v>2059</v>
      </c>
      <c r="Z114" s="177" t="s">
        <v>2059</v>
      </c>
      <c r="AA114" s="177" t="s">
        <v>2059</v>
      </c>
      <c r="AB114" s="177" t="s">
        <v>2059</v>
      </c>
      <c r="AC114" s="177" t="s">
        <v>2059</v>
      </c>
      <c r="AD114" s="177" t="s">
        <v>2059</v>
      </c>
      <c r="AE114" s="177" t="s">
        <v>2059</v>
      </c>
      <c r="AF114" s="177" t="s">
        <v>2059</v>
      </c>
      <c r="AG114" s="178" t="s">
        <v>2059</v>
      </c>
      <c r="AH114" s="323"/>
      <c r="AI114" s="179"/>
      <c r="AJ114" s="179"/>
      <c r="AK114" s="179"/>
      <c r="AL114" s="179"/>
      <c r="AM114" s="179"/>
      <c r="AN114" s="179"/>
      <c r="AO114" s="179"/>
      <c r="AP114" s="179"/>
      <c r="AQ114" s="179"/>
      <c r="AR114" s="179"/>
      <c r="AS114" s="179"/>
      <c r="AT114" s="179"/>
      <c r="AU114" s="179"/>
      <c r="AV114" s="179"/>
      <c r="AW114" s="179"/>
    </row>
    <row r="115" spans="1:49" s="113" customFormat="1" ht="41.5" customHeight="1" x14ac:dyDescent="0.2">
      <c r="A115" s="171">
        <v>107</v>
      </c>
      <c r="B115" s="172" t="s">
        <v>2327</v>
      </c>
      <c r="C115" s="172" t="s">
        <v>2898</v>
      </c>
      <c r="D115" s="181" t="s">
        <v>2573</v>
      </c>
      <c r="E115" s="194" t="s">
        <v>2574</v>
      </c>
      <c r="F115" s="183" t="s">
        <v>2575</v>
      </c>
      <c r="G115" s="175" t="s">
        <v>1901</v>
      </c>
      <c r="H115" s="176" t="s">
        <v>2059</v>
      </c>
      <c r="I115" s="177" t="s">
        <v>2059</v>
      </c>
      <c r="J115" s="177" t="s">
        <v>2059</v>
      </c>
      <c r="K115" s="177" t="s">
        <v>2059</v>
      </c>
      <c r="L115" s="177" t="s">
        <v>1901</v>
      </c>
      <c r="M115" s="177" t="s">
        <v>2059</v>
      </c>
      <c r="N115" s="177" t="s">
        <v>2059</v>
      </c>
      <c r="O115" s="177" t="s">
        <v>2059</v>
      </c>
      <c r="P115" s="177" t="s">
        <v>2059</v>
      </c>
      <c r="Q115" s="177" t="s">
        <v>2059</v>
      </c>
      <c r="R115" s="177" t="s">
        <v>2059</v>
      </c>
      <c r="S115" s="177" t="s">
        <v>2059</v>
      </c>
      <c r="T115" s="177" t="s">
        <v>2059</v>
      </c>
      <c r="U115" s="177" t="s">
        <v>2059</v>
      </c>
      <c r="V115" s="177" t="s">
        <v>2059</v>
      </c>
      <c r="W115" s="177" t="s">
        <v>2059</v>
      </c>
      <c r="X115" s="177" t="s">
        <v>2059</v>
      </c>
      <c r="Y115" s="177" t="s">
        <v>2059</v>
      </c>
      <c r="Z115" s="177" t="s">
        <v>2059</v>
      </c>
      <c r="AA115" s="177" t="s">
        <v>2059</v>
      </c>
      <c r="AB115" s="177" t="s">
        <v>2059</v>
      </c>
      <c r="AC115" s="177" t="s">
        <v>2059</v>
      </c>
      <c r="AD115" s="177" t="s">
        <v>2059</v>
      </c>
      <c r="AE115" s="177" t="s">
        <v>1901</v>
      </c>
      <c r="AF115" s="177" t="s">
        <v>2059</v>
      </c>
      <c r="AG115" s="178"/>
      <c r="AH115" s="324"/>
      <c r="AI115" s="179"/>
      <c r="AJ115" s="179"/>
      <c r="AK115" s="179"/>
      <c r="AL115" s="179"/>
      <c r="AM115" s="179"/>
      <c r="AN115" s="179"/>
      <c r="AO115" s="179"/>
      <c r="AP115" s="179"/>
      <c r="AQ115" s="179"/>
      <c r="AR115" s="179"/>
      <c r="AS115" s="179"/>
      <c r="AT115" s="179"/>
      <c r="AU115" s="179"/>
      <c r="AV115" s="179"/>
      <c r="AW115" s="179"/>
    </row>
    <row r="116" spans="1:49" s="113" customFormat="1" ht="41.5" customHeight="1" x14ac:dyDescent="0.2">
      <c r="A116" s="171">
        <v>108</v>
      </c>
      <c r="B116" s="172" t="s">
        <v>2327</v>
      </c>
      <c r="C116" s="172" t="s">
        <v>2860</v>
      </c>
      <c r="D116" s="186" t="s">
        <v>2576</v>
      </c>
      <c r="E116" s="196" t="s">
        <v>2577</v>
      </c>
      <c r="F116" s="185" t="s">
        <v>2851</v>
      </c>
      <c r="G116" s="175" t="s">
        <v>2059</v>
      </c>
      <c r="H116" s="176" t="s">
        <v>2059</v>
      </c>
      <c r="I116" s="177" t="s">
        <v>2993</v>
      </c>
      <c r="J116" s="177" t="s">
        <v>2059</v>
      </c>
      <c r="K116" s="177" t="s">
        <v>2993</v>
      </c>
      <c r="L116" s="177" t="s">
        <v>2059</v>
      </c>
      <c r="M116" s="177" t="s">
        <v>2059</v>
      </c>
      <c r="N116" s="177" t="s">
        <v>2059</v>
      </c>
      <c r="O116" s="177" t="s">
        <v>2059</v>
      </c>
      <c r="P116" s="177" t="s">
        <v>2059</v>
      </c>
      <c r="Q116" s="177" t="s">
        <v>2059</v>
      </c>
      <c r="R116" s="177" t="s">
        <v>2059</v>
      </c>
      <c r="S116" s="177" t="s">
        <v>2059</v>
      </c>
      <c r="T116" s="177" t="s">
        <v>2059</v>
      </c>
      <c r="U116" s="177" t="s">
        <v>2059</v>
      </c>
      <c r="V116" s="177" t="s">
        <v>2059</v>
      </c>
      <c r="W116" s="177" t="s">
        <v>2059</v>
      </c>
      <c r="X116" s="177" t="s">
        <v>2059</v>
      </c>
      <c r="Y116" s="177" t="s">
        <v>2059</v>
      </c>
      <c r="Z116" s="177" t="s">
        <v>2059</v>
      </c>
      <c r="AA116" s="177" t="s">
        <v>2059</v>
      </c>
      <c r="AB116" s="177" t="s">
        <v>2059</v>
      </c>
      <c r="AC116" s="177" t="s">
        <v>2059</v>
      </c>
      <c r="AD116" s="177" t="s">
        <v>2059</v>
      </c>
      <c r="AE116" s="177" t="s">
        <v>2993</v>
      </c>
      <c r="AF116" s="177" t="s">
        <v>2059</v>
      </c>
      <c r="AG116" s="178" t="s">
        <v>2059</v>
      </c>
      <c r="AH116" s="323"/>
      <c r="AI116" s="179"/>
      <c r="AJ116" s="179"/>
      <c r="AK116" s="179"/>
      <c r="AL116" s="179"/>
      <c r="AM116" s="179"/>
      <c r="AN116" s="179"/>
      <c r="AO116" s="179"/>
      <c r="AP116" s="179"/>
      <c r="AQ116" s="179"/>
      <c r="AR116" s="179"/>
      <c r="AS116" s="179"/>
      <c r="AT116" s="179"/>
      <c r="AU116" s="179"/>
      <c r="AV116" s="179"/>
      <c r="AW116" s="179"/>
    </row>
    <row r="117" spans="1:49" s="113" customFormat="1" ht="41.5" customHeight="1" x14ac:dyDescent="0.2">
      <c r="A117" s="171">
        <v>109</v>
      </c>
      <c r="B117" s="172" t="s">
        <v>2327</v>
      </c>
      <c r="C117" s="172" t="s">
        <v>2899</v>
      </c>
      <c r="D117" s="186" t="s">
        <v>2578</v>
      </c>
      <c r="E117" s="196" t="s">
        <v>2579</v>
      </c>
      <c r="F117" s="185" t="s">
        <v>2580</v>
      </c>
      <c r="G117" s="175" t="s">
        <v>2993</v>
      </c>
      <c r="H117" s="176" t="s">
        <v>2993</v>
      </c>
      <c r="I117" s="177" t="s">
        <v>2059</v>
      </c>
      <c r="J117" s="177" t="s">
        <v>2059</v>
      </c>
      <c r="K117" s="177" t="s">
        <v>2059</v>
      </c>
      <c r="L117" s="177" t="s">
        <v>2059</v>
      </c>
      <c r="M117" s="177" t="s">
        <v>2059</v>
      </c>
      <c r="N117" s="177" t="s">
        <v>2059</v>
      </c>
      <c r="O117" s="177" t="s">
        <v>2059</v>
      </c>
      <c r="P117" s="177" t="s">
        <v>2059</v>
      </c>
      <c r="Q117" s="177" t="s">
        <v>2059</v>
      </c>
      <c r="R117" s="177" t="s">
        <v>2059</v>
      </c>
      <c r="S117" s="177" t="s">
        <v>2059</v>
      </c>
      <c r="T117" s="177" t="s">
        <v>2059</v>
      </c>
      <c r="U117" s="177" t="s">
        <v>2059</v>
      </c>
      <c r="V117" s="177" t="s">
        <v>2059</v>
      </c>
      <c r="W117" s="177" t="s">
        <v>2059</v>
      </c>
      <c r="X117" s="177" t="s">
        <v>2059</v>
      </c>
      <c r="Y117" s="177" t="s">
        <v>2059</v>
      </c>
      <c r="Z117" s="177" t="s">
        <v>2059</v>
      </c>
      <c r="AA117" s="177" t="s">
        <v>2059</v>
      </c>
      <c r="AB117" s="177" t="s">
        <v>2059</v>
      </c>
      <c r="AC117" s="177" t="s">
        <v>2059</v>
      </c>
      <c r="AD117" s="177" t="s">
        <v>2059</v>
      </c>
      <c r="AE117" s="177" t="s">
        <v>2993</v>
      </c>
      <c r="AF117" s="177"/>
      <c r="AG117" s="178"/>
      <c r="AH117" s="324"/>
      <c r="AI117" s="179"/>
      <c r="AJ117" s="179"/>
      <c r="AK117" s="179"/>
      <c r="AL117" s="179"/>
      <c r="AM117" s="179"/>
      <c r="AN117" s="179"/>
      <c r="AO117" s="179"/>
      <c r="AP117" s="179"/>
      <c r="AQ117" s="179"/>
      <c r="AR117" s="179"/>
      <c r="AS117" s="179"/>
      <c r="AT117" s="179"/>
      <c r="AU117" s="179"/>
      <c r="AV117" s="179"/>
      <c r="AW117" s="179"/>
    </row>
    <row r="118" spans="1:49" s="113" customFormat="1" ht="41.5" customHeight="1" x14ac:dyDescent="0.2">
      <c r="A118" s="171">
        <v>110</v>
      </c>
      <c r="B118" s="172" t="s">
        <v>2327</v>
      </c>
      <c r="C118" s="172" t="s">
        <v>2316</v>
      </c>
      <c r="D118" s="181" t="s">
        <v>2581</v>
      </c>
      <c r="E118" s="203" t="s">
        <v>2137</v>
      </c>
      <c r="F118" s="183" t="s">
        <v>2582</v>
      </c>
      <c r="G118" s="175" t="s">
        <v>2059</v>
      </c>
      <c r="H118" s="176" t="s">
        <v>2059</v>
      </c>
      <c r="I118" s="177" t="s">
        <v>1899</v>
      </c>
      <c r="J118" s="177" t="s">
        <v>1899</v>
      </c>
      <c r="K118" s="177" t="s">
        <v>2059</v>
      </c>
      <c r="L118" s="177" t="s">
        <v>1899</v>
      </c>
      <c r="M118" s="177" t="s">
        <v>2059</v>
      </c>
      <c r="N118" s="177" t="s">
        <v>2059</v>
      </c>
      <c r="O118" s="177" t="s">
        <v>2059</v>
      </c>
      <c r="P118" s="177" t="s">
        <v>1901</v>
      </c>
      <c r="Q118" s="177" t="s">
        <v>2059</v>
      </c>
      <c r="R118" s="177" t="s">
        <v>2059</v>
      </c>
      <c r="S118" s="177" t="s">
        <v>2059</v>
      </c>
      <c r="T118" s="177" t="s">
        <v>2059</v>
      </c>
      <c r="U118" s="177" t="s">
        <v>2059</v>
      </c>
      <c r="V118" s="177" t="s">
        <v>2059</v>
      </c>
      <c r="W118" s="177" t="s">
        <v>2059</v>
      </c>
      <c r="X118" s="177" t="s">
        <v>1899</v>
      </c>
      <c r="Y118" s="177" t="s">
        <v>2059</v>
      </c>
      <c r="Z118" s="177" t="s">
        <v>2059</v>
      </c>
      <c r="AA118" s="177" t="s">
        <v>2059</v>
      </c>
      <c r="AB118" s="177" t="s">
        <v>1901</v>
      </c>
      <c r="AC118" s="177" t="s">
        <v>2059</v>
      </c>
      <c r="AD118" s="177" t="s">
        <v>2059</v>
      </c>
      <c r="AE118" s="177" t="s">
        <v>1901</v>
      </c>
      <c r="AF118" s="177" t="s">
        <v>1901</v>
      </c>
      <c r="AG118" s="178" t="s">
        <v>2196</v>
      </c>
      <c r="AH118" s="323"/>
      <c r="AI118" s="179"/>
      <c r="AJ118" s="179"/>
      <c r="AK118" s="179"/>
      <c r="AL118" s="179"/>
      <c r="AM118" s="179"/>
      <c r="AN118" s="179"/>
      <c r="AO118" s="179"/>
      <c r="AP118" s="179"/>
      <c r="AQ118" s="179"/>
      <c r="AR118" s="179"/>
      <c r="AS118" s="179"/>
      <c r="AT118" s="179"/>
      <c r="AU118" s="179"/>
      <c r="AV118" s="179"/>
      <c r="AW118" s="179"/>
    </row>
    <row r="119" spans="1:49" s="113" customFormat="1" ht="41.5" customHeight="1" x14ac:dyDescent="0.2">
      <c r="A119" s="171">
        <v>111</v>
      </c>
      <c r="B119" s="172" t="s">
        <v>2327</v>
      </c>
      <c r="C119" s="172" t="s">
        <v>2583</v>
      </c>
      <c r="D119" s="186" t="s">
        <v>2997</v>
      </c>
      <c r="E119" s="194" t="s">
        <v>2583</v>
      </c>
      <c r="F119" s="204" t="s">
        <v>2291</v>
      </c>
      <c r="G119" s="175" t="s">
        <v>2059</v>
      </c>
      <c r="H119" s="176" t="s">
        <v>2059</v>
      </c>
      <c r="I119" s="177" t="s">
        <v>2059</v>
      </c>
      <c r="J119" s="177" t="s">
        <v>2059</v>
      </c>
      <c r="K119" s="177" t="s">
        <v>1901</v>
      </c>
      <c r="L119" s="177" t="s">
        <v>1901</v>
      </c>
      <c r="M119" s="177" t="s">
        <v>2059</v>
      </c>
      <c r="N119" s="177" t="s">
        <v>2059</v>
      </c>
      <c r="O119" s="177" t="s">
        <v>2059</v>
      </c>
      <c r="P119" s="177" t="s">
        <v>2059</v>
      </c>
      <c r="Q119" s="177" t="s">
        <v>2059</v>
      </c>
      <c r="R119" s="177" t="s">
        <v>2059</v>
      </c>
      <c r="S119" s="177" t="s">
        <v>2059</v>
      </c>
      <c r="T119" s="177" t="s">
        <v>1900</v>
      </c>
      <c r="U119" s="177" t="s">
        <v>2059</v>
      </c>
      <c r="V119" s="177" t="s">
        <v>2059</v>
      </c>
      <c r="W119" s="177" t="s">
        <v>2059</v>
      </c>
      <c r="X119" s="177" t="s">
        <v>2059</v>
      </c>
      <c r="Y119" s="177" t="s">
        <v>2059</v>
      </c>
      <c r="Z119" s="177" t="s">
        <v>2059</v>
      </c>
      <c r="AA119" s="177" t="s">
        <v>2059</v>
      </c>
      <c r="AB119" s="177" t="s">
        <v>2059</v>
      </c>
      <c r="AC119" s="177" t="s">
        <v>2059</v>
      </c>
      <c r="AD119" s="177" t="s">
        <v>2059</v>
      </c>
      <c r="AE119" s="177" t="s">
        <v>2059</v>
      </c>
      <c r="AF119" s="177" t="s">
        <v>2059</v>
      </c>
      <c r="AG119" s="178"/>
      <c r="AH119" s="324"/>
      <c r="AI119" s="179"/>
      <c r="AJ119" s="179"/>
      <c r="AK119" s="179"/>
      <c r="AL119" s="179"/>
      <c r="AM119" s="179"/>
      <c r="AN119" s="179"/>
      <c r="AO119" s="179"/>
      <c r="AP119" s="179"/>
      <c r="AQ119" s="179"/>
      <c r="AR119" s="179"/>
      <c r="AS119" s="179"/>
      <c r="AT119" s="179"/>
      <c r="AU119" s="179"/>
      <c r="AV119" s="179"/>
      <c r="AW119" s="179"/>
    </row>
    <row r="120" spans="1:49" s="113" customFormat="1" ht="41.5" customHeight="1" x14ac:dyDescent="0.2">
      <c r="A120" s="171">
        <v>112</v>
      </c>
      <c r="B120" s="172" t="s">
        <v>2327</v>
      </c>
      <c r="C120" s="172" t="s">
        <v>2316</v>
      </c>
      <c r="D120" s="181" t="s">
        <v>2584</v>
      </c>
      <c r="E120" s="194" t="s">
        <v>2585</v>
      </c>
      <c r="F120" s="183" t="s">
        <v>2248</v>
      </c>
      <c r="G120" s="175" t="s">
        <v>2059</v>
      </c>
      <c r="H120" s="176" t="s">
        <v>2059</v>
      </c>
      <c r="I120" s="177" t="s">
        <v>2059</v>
      </c>
      <c r="J120" s="177" t="s">
        <v>2059</v>
      </c>
      <c r="K120" s="177" t="s">
        <v>2059</v>
      </c>
      <c r="L120" s="177" t="s">
        <v>2059</v>
      </c>
      <c r="M120" s="177" t="s">
        <v>1901</v>
      </c>
      <c r="N120" s="177" t="s">
        <v>2059</v>
      </c>
      <c r="O120" s="177" t="s">
        <v>2059</v>
      </c>
      <c r="P120" s="177"/>
      <c r="Q120" s="177" t="s">
        <v>1901</v>
      </c>
      <c r="R120" s="177" t="s">
        <v>1901</v>
      </c>
      <c r="S120" s="177" t="s">
        <v>2059</v>
      </c>
      <c r="T120" s="177" t="s">
        <v>2059</v>
      </c>
      <c r="U120" s="177" t="s">
        <v>2059</v>
      </c>
      <c r="V120" s="177" t="s">
        <v>1901</v>
      </c>
      <c r="W120" s="177" t="s">
        <v>2059</v>
      </c>
      <c r="X120" s="177" t="s">
        <v>2059</v>
      </c>
      <c r="Y120" s="177" t="s">
        <v>2059</v>
      </c>
      <c r="Z120" s="177" t="s">
        <v>2059</v>
      </c>
      <c r="AA120" s="177" t="s">
        <v>2059</v>
      </c>
      <c r="AB120" s="177" t="s">
        <v>2059</v>
      </c>
      <c r="AC120" s="177" t="s">
        <v>2059</v>
      </c>
      <c r="AD120" s="177"/>
      <c r="AE120" s="177" t="s">
        <v>2059</v>
      </c>
      <c r="AF120" s="177" t="s">
        <v>2059</v>
      </c>
      <c r="AG120" s="178" t="s">
        <v>2059</v>
      </c>
      <c r="AH120" s="323"/>
      <c r="AI120" s="179"/>
      <c r="AJ120" s="179"/>
      <c r="AK120" s="179"/>
      <c r="AL120" s="179"/>
      <c r="AM120" s="179"/>
      <c r="AN120" s="179"/>
      <c r="AO120" s="179"/>
      <c r="AP120" s="179"/>
      <c r="AQ120" s="179"/>
      <c r="AR120" s="179"/>
      <c r="AS120" s="179"/>
      <c r="AT120" s="179"/>
      <c r="AU120" s="179"/>
      <c r="AV120" s="179"/>
      <c r="AW120" s="179"/>
    </row>
    <row r="121" spans="1:49" s="113" customFormat="1" ht="41.5" customHeight="1" x14ac:dyDescent="0.2">
      <c r="A121" s="171">
        <v>113</v>
      </c>
      <c r="B121" s="172" t="s">
        <v>2309</v>
      </c>
      <c r="C121" s="172" t="s">
        <v>2586</v>
      </c>
      <c r="D121" s="186" t="s">
        <v>2998</v>
      </c>
      <c r="E121" s="196" t="s">
        <v>2586</v>
      </c>
      <c r="F121" s="205" t="s">
        <v>2587</v>
      </c>
      <c r="G121" s="175" t="s">
        <v>2059</v>
      </c>
      <c r="H121" s="176" t="s">
        <v>2059</v>
      </c>
      <c r="I121" s="177" t="s">
        <v>2059</v>
      </c>
      <c r="J121" s="177" t="s">
        <v>2059</v>
      </c>
      <c r="K121" s="177" t="s">
        <v>2059</v>
      </c>
      <c r="L121" s="177" t="s">
        <v>2059</v>
      </c>
      <c r="M121" s="177" t="s">
        <v>1899</v>
      </c>
      <c r="N121" s="177" t="s">
        <v>2059</v>
      </c>
      <c r="O121" s="177" t="s">
        <v>1899</v>
      </c>
      <c r="P121" s="177" t="s">
        <v>1899</v>
      </c>
      <c r="Q121" s="177" t="s">
        <v>2059</v>
      </c>
      <c r="R121" s="177" t="s">
        <v>2059</v>
      </c>
      <c r="S121" s="177" t="s">
        <v>2059</v>
      </c>
      <c r="T121" s="177" t="s">
        <v>2059</v>
      </c>
      <c r="U121" s="177" t="s">
        <v>2059</v>
      </c>
      <c r="V121" s="177" t="s">
        <v>2059</v>
      </c>
      <c r="W121" s="177" t="s">
        <v>2059</v>
      </c>
      <c r="X121" s="177" t="s">
        <v>2059</v>
      </c>
      <c r="Y121" s="177" t="s">
        <v>2059</v>
      </c>
      <c r="Z121" s="177" t="s">
        <v>2059</v>
      </c>
      <c r="AA121" s="177" t="s">
        <v>2059</v>
      </c>
      <c r="AB121" s="177" t="s">
        <v>2059</v>
      </c>
      <c r="AC121" s="177" t="s">
        <v>2059</v>
      </c>
      <c r="AD121" s="177" t="s">
        <v>2059</v>
      </c>
      <c r="AE121" s="177" t="s">
        <v>2059</v>
      </c>
      <c r="AF121" s="177"/>
      <c r="AG121" s="178"/>
      <c r="AH121" s="324"/>
      <c r="AI121" s="179"/>
      <c r="AJ121" s="179"/>
      <c r="AK121" s="179"/>
      <c r="AL121" s="179"/>
      <c r="AM121" s="179"/>
      <c r="AN121" s="179"/>
      <c r="AO121" s="179"/>
      <c r="AP121" s="179"/>
      <c r="AQ121" s="179"/>
      <c r="AR121" s="179"/>
      <c r="AS121" s="179"/>
      <c r="AT121" s="179"/>
      <c r="AU121" s="179"/>
      <c r="AV121" s="179"/>
      <c r="AW121" s="179"/>
    </row>
    <row r="122" spans="1:49" s="113" customFormat="1" ht="41.5" customHeight="1" x14ac:dyDescent="0.2">
      <c r="A122" s="171">
        <v>114</v>
      </c>
      <c r="B122" s="172" t="s">
        <v>2327</v>
      </c>
      <c r="C122" s="172" t="s">
        <v>2900</v>
      </c>
      <c r="D122" s="181" t="s">
        <v>2588</v>
      </c>
      <c r="E122" s="194" t="s">
        <v>2589</v>
      </c>
      <c r="F122" s="183" t="s">
        <v>2852</v>
      </c>
      <c r="G122" s="175" t="s">
        <v>2059</v>
      </c>
      <c r="H122" s="176" t="s">
        <v>1901</v>
      </c>
      <c r="I122" s="177" t="s">
        <v>2059</v>
      </c>
      <c r="J122" s="177" t="s">
        <v>2059</v>
      </c>
      <c r="K122" s="177" t="s">
        <v>1901</v>
      </c>
      <c r="L122" s="177" t="s">
        <v>1901</v>
      </c>
      <c r="M122" s="177" t="s">
        <v>2059</v>
      </c>
      <c r="N122" s="177" t="s">
        <v>1901</v>
      </c>
      <c r="O122" s="177" t="s">
        <v>2059</v>
      </c>
      <c r="P122" s="177" t="s">
        <v>2059</v>
      </c>
      <c r="Q122" s="177" t="s">
        <v>1901</v>
      </c>
      <c r="R122" s="177" t="s">
        <v>2059</v>
      </c>
      <c r="S122" s="177" t="s">
        <v>2059</v>
      </c>
      <c r="T122" s="177" t="s">
        <v>2059</v>
      </c>
      <c r="U122" s="177" t="s">
        <v>2059</v>
      </c>
      <c r="V122" s="177" t="s">
        <v>2059</v>
      </c>
      <c r="W122" s="177" t="s">
        <v>2059</v>
      </c>
      <c r="X122" s="177" t="s">
        <v>2059</v>
      </c>
      <c r="Y122" s="177" t="s">
        <v>2059</v>
      </c>
      <c r="Z122" s="177" t="s">
        <v>2059</v>
      </c>
      <c r="AA122" s="177" t="s">
        <v>2059</v>
      </c>
      <c r="AB122" s="177" t="s">
        <v>2059</v>
      </c>
      <c r="AC122" s="177" t="s">
        <v>2059</v>
      </c>
      <c r="AD122" s="177" t="s">
        <v>1901</v>
      </c>
      <c r="AE122" s="177" t="s">
        <v>2059</v>
      </c>
      <c r="AF122" s="177" t="s">
        <v>2059</v>
      </c>
      <c r="AG122" s="178" t="s">
        <v>2098</v>
      </c>
      <c r="AH122" s="323"/>
      <c r="AI122" s="179"/>
      <c r="AJ122" s="179"/>
      <c r="AK122" s="179"/>
      <c r="AL122" s="179"/>
      <c r="AM122" s="179"/>
      <c r="AN122" s="179"/>
      <c r="AO122" s="179"/>
      <c r="AP122" s="179"/>
      <c r="AQ122" s="179"/>
      <c r="AR122" s="179"/>
      <c r="AS122" s="179"/>
      <c r="AT122" s="179"/>
      <c r="AU122" s="179"/>
      <c r="AV122" s="179"/>
      <c r="AW122" s="179"/>
    </row>
    <row r="123" spans="1:49" s="113" customFormat="1" ht="41.5" customHeight="1" x14ac:dyDescent="0.2">
      <c r="A123" s="171">
        <v>115</v>
      </c>
      <c r="B123" s="172" t="s">
        <v>2323</v>
      </c>
      <c r="C123" s="172" t="s">
        <v>2901</v>
      </c>
      <c r="D123" s="181" t="s">
        <v>2999</v>
      </c>
      <c r="E123" s="194" t="s">
        <v>2590</v>
      </c>
      <c r="F123" s="183" t="s">
        <v>2948</v>
      </c>
      <c r="G123" s="175" t="s">
        <v>2059</v>
      </c>
      <c r="H123" s="176" t="s">
        <v>2059</v>
      </c>
      <c r="I123" s="177" t="s">
        <v>2059</v>
      </c>
      <c r="J123" s="177" t="s">
        <v>2059</v>
      </c>
      <c r="K123" s="177" t="s">
        <v>2059</v>
      </c>
      <c r="L123" s="177" t="s">
        <v>2059</v>
      </c>
      <c r="M123" s="177" t="s">
        <v>2059</v>
      </c>
      <c r="N123" s="177" t="s">
        <v>2059</v>
      </c>
      <c r="O123" s="177" t="s">
        <v>2059</v>
      </c>
      <c r="P123" s="177" t="s">
        <v>2059</v>
      </c>
      <c r="Q123" s="177" t="s">
        <v>2059</v>
      </c>
      <c r="R123" s="177" t="s">
        <v>2059</v>
      </c>
      <c r="S123" s="177" t="s">
        <v>2059</v>
      </c>
      <c r="T123" s="177" t="s">
        <v>2059</v>
      </c>
      <c r="U123" s="177" t="s">
        <v>2059</v>
      </c>
      <c r="V123" s="177" t="s">
        <v>1901</v>
      </c>
      <c r="W123" s="177" t="s">
        <v>2059</v>
      </c>
      <c r="X123" s="177" t="s">
        <v>1901</v>
      </c>
      <c r="Y123" s="177" t="s">
        <v>2059</v>
      </c>
      <c r="Z123" s="177" t="s">
        <v>2059</v>
      </c>
      <c r="AA123" s="177" t="s">
        <v>2059</v>
      </c>
      <c r="AB123" s="177" t="s">
        <v>2059</v>
      </c>
      <c r="AC123" s="177" t="s">
        <v>2059</v>
      </c>
      <c r="AD123" s="177" t="s">
        <v>2059</v>
      </c>
      <c r="AE123" s="177" t="s">
        <v>2059</v>
      </c>
      <c r="AF123" s="177" t="s">
        <v>2059</v>
      </c>
      <c r="AG123" s="178" t="s">
        <v>2109</v>
      </c>
      <c r="AH123" s="324"/>
      <c r="AI123" s="179"/>
      <c r="AJ123" s="179"/>
      <c r="AK123" s="179"/>
      <c r="AL123" s="179"/>
      <c r="AM123" s="179"/>
      <c r="AN123" s="179"/>
      <c r="AO123" s="179"/>
      <c r="AP123" s="179"/>
      <c r="AQ123" s="179"/>
      <c r="AR123" s="179"/>
      <c r="AS123" s="179"/>
      <c r="AT123" s="179"/>
      <c r="AU123" s="179"/>
      <c r="AV123" s="179"/>
      <c r="AW123" s="179"/>
    </row>
    <row r="124" spans="1:49" s="113" customFormat="1" ht="41.5" customHeight="1" x14ac:dyDescent="0.2">
      <c r="A124" s="171">
        <v>116</v>
      </c>
      <c r="B124" s="172" t="s">
        <v>2327</v>
      </c>
      <c r="C124" s="172" t="s">
        <v>2316</v>
      </c>
      <c r="D124" s="181" t="s">
        <v>2591</v>
      </c>
      <c r="E124" s="203" t="s">
        <v>2138</v>
      </c>
      <c r="F124" s="183" t="s">
        <v>2249</v>
      </c>
      <c r="G124" s="175" t="s">
        <v>2059</v>
      </c>
      <c r="H124" s="176" t="s">
        <v>2059</v>
      </c>
      <c r="I124" s="177" t="s">
        <v>2059</v>
      </c>
      <c r="J124" s="177" t="s">
        <v>2059</v>
      </c>
      <c r="K124" s="177" t="s">
        <v>2059</v>
      </c>
      <c r="L124" s="177" t="s">
        <v>2059</v>
      </c>
      <c r="M124" s="177" t="s">
        <v>2059</v>
      </c>
      <c r="N124" s="177" t="s">
        <v>2059</v>
      </c>
      <c r="O124" s="177" t="s">
        <v>1899</v>
      </c>
      <c r="P124" s="177" t="s">
        <v>1901</v>
      </c>
      <c r="Q124" s="177" t="s">
        <v>2059</v>
      </c>
      <c r="R124" s="177" t="s">
        <v>2059</v>
      </c>
      <c r="S124" s="177" t="s">
        <v>2059</v>
      </c>
      <c r="T124" s="177" t="s">
        <v>2059</v>
      </c>
      <c r="U124" s="177" t="s">
        <v>2059</v>
      </c>
      <c r="V124" s="177" t="s">
        <v>2059</v>
      </c>
      <c r="W124" s="177" t="s">
        <v>2059</v>
      </c>
      <c r="X124" s="177" t="s">
        <v>2059</v>
      </c>
      <c r="Y124" s="177" t="s">
        <v>2059</v>
      </c>
      <c r="Z124" s="177" t="s">
        <v>2059</v>
      </c>
      <c r="AA124" s="177" t="s">
        <v>2059</v>
      </c>
      <c r="AB124" s="177" t="s">
        <v>2059</v>
      </c>
      <c r="AC124" s="177" t="s">
        <v>2059</v>
      </c>
      <c r="AD124" s="177" t="s">
        <v>2059</v>
      </c>
      <c r="AE124" s="177" t="s">
        <v>2059</v>
      </c>
      <c r="AF124" s="177" t="s">
        <v>2059</v>
      </c>
      <c r="AG124" s="178" t="s">
        <v>2059</v>
      </c>
      <c r="AH124" s="323"/>
      <c r="AI124" s="179"/>
      <c r="AJ124" s="179"/>
      <c r="AK124" s="179"/>
      <c r="AL124" s="179"/>
      <c r="AM124" s="179"/>
      <c r="AN124" s="179"/>
      <c r="AO124" s="179"/>
      <c r="AP124" s="179"/>
      <c r="AQ124" s="179"/>
      <c r="AR124" s="179"/>
      <c r="AS124" s="179"/>
      <c r="AT124" s="179"/>
      <c r="AU124" s="179"/>
      <c r="AV124" s="179"/>
      <c r="AW124" s="179"/>
    </row>
    <row r="125" spans="1:49" s="113" customFormat="1" ht="41.5" customHeight="1" x14ac:dyDescent="0.2">
      <c r="A125" s="171">
        <v>117</v>
      </c>
      <c r="B125" s="172" t="s">
        <v>61</v>
      </c>
      <c r="C125" s="172" t="s">
        <v>2860</v>
      </c>
      <c r="D125" s="181" t="s">
        <v>2592</v>
      </c>
      <c r="E125" s="194" t="s">
        <v>2593</v>
      </c>
      <c r="F125" s="183" t="s">
        <v>2292</v>
      </c>
      <c r="G125" s="175" t="s">
        <v>2059</v>
      </c>
      <c r="H125" s="176" t="s">
        <v>2059</v>
      </c>
      <c r="I125" s="177" t="s">
        <v>2059</v>
      </c>
      <c r="J125" s="177" t="s">
        <v>2059</v>
      </c>
      <c r="K125" s="177" t="s">
        <v>2059</v>
      </c>
      <c r="L125" s="177" t="s">
        <v>2059</v>
      </c>
      <c r="M125" s="177" t="s">
        <v>2059</v>
      </c>
      <c r="N125" s="177" t="s">
        <v>2059</v>
      </c>
      <c r="O125" s="177" t="s">
        <v>2059</v>
      </c>
      <c r="P125" s="177" t="s">
        <v>2059</v>
      </c>
      <c r="Q125" s="177" t="s">
        <v>2059</v>
      </c>
      <c r="R125" s="177" t="s">
        <v>2059</v>
      </c>
      <c r="S125" s="177" t="s">
        <v>2059</v>
      </c>
      <c r="T125" s="177" t="s">
        <v>1901</v>
      </c>
      <c r="U125" s="177" t="s">
        <v>2059</v>
      </c>
      <c r="V125" s="177" t="s">
        <v>1901</v>
      </c>
      <c r="W125" s="177" t="s">
        <v>2059</v>
      </c>
      <c r="X125" s="177" t="s">
        <v>1901</v>
      </c>
      <c r="Y125" s="177" t="s">
        <v>2059</v>
      </c>
      <c r="Z125" s="177" t="s">
        <v>2059</v>
      </c>
      <c r="AA125" s="177" t="s">
        <v>2059</v>
      </c>
      <c r="AB125" s="177" t="s">
        <v>2059</v>
      </c>
      <c r="AC125" s="177" t="s">
        <v>2059</v>
      </c>
      <c r="AD125" s="177" t="s">
        <v>2059</v>
      </c>
      <c r="AE125" s="177" t="s">
        <v>2059</v>
      </c>
      <c r="AF125" s="177" t="s">
        <v>2059</v>
      </c>
      <c r="AG125" s="178" t="s">
        <v>2059</v>
      </c>
      <c r="AH125" s="323"/>
      <c r="AI125" s="179"/>
      <c r="AJ125" s="179"/>
      <c r="AK125" s="179"/>
      <c r="AL125" s="179"/>
      <c r="AM125" s="179"/>
      <c r="AN125" s="179"/>
      <c r="AO125" s="179"/>
      <c r="AP125" s="179"/>
      <c r="AQ125" s="179"/>
      <c r="AR125" s="179"/>
      <c r="AS125" s="179"/>
      <c r="AT125" s="179"/>
      <c r="AU125" s="179"/>
      <c r="AV125" s="179"/>
      <c r="AW125" s="179"/>
    </row>
    <row r="126" spans="1:49" s="113" customFormat="1" ht="41.5" customHeight="1" x14ac:dyDescent="0.2">
      <c r="A126" s="171">
        <v>118</v>
      </c>
      <c r="B126" s="172" t="s">
        <v>2323</v>
      </c>
      <c r="C126" s="172" t="s">
        <v>2884</v>
      </c>
      <c r="D126" s="181" t="s">
        <v>2594</v>
      </c>
      <c r="E126" s="194" t="s">
        <v>2595</v>
      </c>
      <c r="F126" s="183" t="s">
        <v>2596</v>
      </c>
      <c r="G126" s="175" t="s">
        <v>1899</v>
      </c>
      <c r="H126" s="176" t="s">
        <v>2059</v>
      </c>
      <c r="I126" s="177" t="s">
        <v>2059</v>
      </c>
      <c r="J126" s="177" t="s">
        <v>2059</v>
      </c>
      <c r="K126" s="177" t="s">
        <v>2059</v>
      </c>
      <c r="L126" s="177" t="s">
        <v>2059</v>
      </c>
      <c r="M126" s="177" t="s">
        <v>1899</v>
      </c>
      <c r="N126" s="177" t="s">
        <v>2059</v>
      </c>
      <c r="O126" s="177" t="s">
        <v>2059</v>
      </c>
      <c r="P126" s="177" t="s">
        <v>2059</v>
      </c>
      <c r="Q126" s="177" t="s">
        <v>2059</v>
      </c>
      <c r="R126" s="177" t="s">
        <v>2059</v>
      </c>
      <c r="S126" s="177" t="s">
        <v>2059</v>
      </c>
      <c r="T126" s="177" t="s">
        <v>2059</v>
      </c>
      <c r="U126" s="177" t="s">
        <v>2059</v>
      </c>
      <c r="V126" s="177" t="s">
        <v>2059</v>
      </c>
      <c r="W126" s="177" t="s">
        <v>2059</v>
      </c>
      <c r="X126" s="177" t="s">
        <v>2059</v>
      </c>
      <c r="Y126" s="177" t="s">
        <v>1901</v>
      </c>
      <c r="Z126" s="177" t="s">
        <v>2059</v>
      </c>
      <c r="AA126" s="177" t="s">
        <v>2059</v>
      </c>
      <c r="AB126" s="177" t="s">
        <v>2059</v>
      </c>
      <c r="AC126" s="177" t="s">
        <v>2059</v>
      </c>
      <c r="AD126" s="177" t="s">
        <v>2059</v>
      </c>
      <c r="AE126" s="177" t="s">
        <v>1901</v>
      </c>
      <c r="AF126" s="177" t="s">
        <v>2059</v>
      </c>
      <c r="AG126" s="178" t="s">
        <v>2059</v>
      </c>
      <c r="AH126" s="324" t="s">
        <v>2059</v>
      </c>
      <c r="AI126" s="179"/>
      <c r="AJ126" s="179"/>
      <c r="AK126" s="179"/>
      <c r="AL126" s="179"/>
      <c r="AM126" s="179"/>
      <c r="AN126" s="179"/>
      <c r="AO126" s="179"/>
      <c r="AP126" s="179"/>
      <c r="AQ126" s="179"/>
      <c r="AR126" s="179"/>
      <c r="AS126" s="179"/>
      <c r="AT126" s="179"/>
      <c r="AU126" s="179"/>
      <c r="AV126" s="179"/>
      <c r="AW126" s="179"/>
    </row>
    <row r="127" spans="1:49" s="113" customFormat="1" ht="41.5" customHeight="1" x14ac:dyDescent="0.2">
      <c r="A127" s="171">
        <v>119</v>
      </c>
      <c r="B127" s="172" t="s">
        <v>61</v>
      </c>
      <c r="C127" s="172" t="s">
        <v>2866</v>
      </c>
      <c r="D127" s="181" t="s">
        <v>2597</v>
      </c>
      <c r="E127" s="196" t="s">
        <v>2598</v>
      </c>
      <c r="F127" s="200" t="s">
        <v>2250</v>
      </c>
      <c r="G127" s="175" t="s">
        <v>2059</v>
      </c>
      <c r="H127" s="176" t="s">
        <v>2059</v>
      </c>
      <c r="I127" s="177" t="s">
        <v>1901</v>
      </c>
      <c r="J127" s="177" t="s">
        <v>2059</v>
      </c>
      <c r="K127" s="177" t="s">
        <v>2059</v>
      </c>
      <c r="L127" s="177" t="s">
        <v>2059</v>
      </c>
      <c r="M127" s="177" t="s">
        <v>2059</v>
      </c>
      <c r="N127" s="177" t="s">
        <v>2059</v>
      </c>
      <c r="O127" s="177" t="s">
        <v>1901</v>
      </c>
      <c r="P127" s="177"/>
      <c r="Q127" s="177" t="s">
        <v>2059</v>
      </c>
      <c r="R127" s="177" t="s">
        <v>2059</v>
      </c>
      <c r="S127" s="177" t="s">
        <v>2059</v>
      </c>
      <c r="T127" s="177" t="s">
        <v>2059</v>
      </c>
      <c r="U127" s="177" t="s">
        <v>2059</v>
      </c>
      <c r="V127" s="177" t="s">
        <v>1901</v>
      </c>
      <c r="W127" s="177" t="s">
        <v>2059</v>
      </c>
      <c r="X127" s="177" t="s">
        <v>2059</v>
      </c>
      <c r="Y127" s="177" t="s">
        <v>2059</v>
      </c>
      <c r="Z127" s="177" t="s">
        <v>2059</v>
      </c>
      <c r="AA127" s="177" t="s">
        <v>2059</v>
      </c>
      <c r="AB127" s="177" t="s">
        <v>2059</v>
      </c>
      <c r="AC127" s="177" t="s">
        <v>2059</v>
      </c>
      <c r="AD127" s="177"/>
      <c r="AE127" s="177" t="s">
        <v>2059</v>
      </c>
      <c r="AF127" s="177" t="s">
        <v>2059</v>
      </c>
      <c r="AG127" s="178" t="s">
        <v>2059</v>
      </c>
      <c r="AH127" s="323"/>
      <c r="AI127" s="179"/>
      <c r="AJ127" s="179"/>
      <c r="AK127" s="179"/>
      <c r="AL127" s="179"/>
      <c r="AM127" s="179"/>
      <c r="AN127" s="179"/>
      <c r="AO127" s="179"/>
      <c r="AP127" s="179"/>
      <c r="AQ127" s="179"/>
      <c r="AR127" s="179"/>
      <c r="AS127" s="179"/>
      <c r="AT127" s="179"/>
      <c r="AU127" s="179"/>
      <c r="AV127" s="179"/>
      <c r="AW127" s="179"/>
    </row>
    <row r="128" spans="1:49" s="113" customFormat="1" ht="41.5" customHeight="1" x14ac:dyDescent="0.2">
      <c r="A128" s="171">
        <v>120</v>
      </c>
      <c r="B128" s="172" t="s">
        <v>2327</v>
      </c>
      <c r="C128" s="172" t="s">
        <v>2902</v>
      </c>
      <c r="D128" s="181" t="s">
        <v>2599</v>
      </c>
      <c r="E128" s="194" t="s">
        <v>2600</v>
      </c>
      <c r="F128" s="199" t="s">
        <v>2601</v>
      </c>
      <c r="G128" s="175" t="s">
        <v>2059</v>
      </c>
      <c r="H128" s="176" t="s">
        <v>2059</v>
      </c>
      <c r="I128" s="177" t="s">
        <v>1901</v>
      </c>
      <c r="J128" s="177" t="s">
        <v>1901</v>
      </c>
      <c r="K128" s="177" t="s">
        <v>2059</v>
      </c>
      <c r="L128" s="177" t="s">
        <v>2059</v>
      </c>
      <c r="M128" s="177" t="s">
        <v>2059</v>
      </c>
      <c r="N128" s="177" t="s">
        <v>2059</v>
      </c>
      <c r="O128" s="177" t="s">
        <v>2059</v>
      </c>
      <c r="P128" s="177" t="s">
        <v>2059</v>
      </c>
      <c r="Q128" s="177" t="s">
        <v>2059</v>
      </c>
      <c r="R128" s="177" t="s">
        <v>2059</v>
      </c>
      <c r="S128" s="177" t="s">
        <v>2059</v>
      </c>
      <c r="T128" s="177" t="s">
        <v>2059</v>
      </c>
      <c r="U128" s="177" t="s">
        <v>2059</v>
      </c>
      <c r="V128" s="177" t="s">
        <v>1901</v>
      </c>
      <c r="W128" s="177" t="s">
        <v>1901</v>
      </c>
      <c r="X128" s="177" t="s">
        <v>2059</v>
      </c>
      <c r="Y128" s="177" t="s">
        <v>2059</v>
      </c>
      <c r="Z128" s="177" t="s">
        <v>2059</v>
      </c>
      <c r="AA128" s="177" t="s">
        <v>1901</v>
      </c>
      <c r="AB128" s="177" t="s">
        <v>1901</v>
      </c>
      <c r="AC128" s="177" t="s">
        <v>1901</v>
      </c>
      <c r="AD128" s="177" t="s">
        <v>2059</v>
      </c>
      <c r="AE128" s="177" t="s">
        <v>1901</v>
      </c>
      <c r="AF128" s="177" t="s">
        <v>2059</v>
      </c>
      <c r="AG128" s="178"/>
      <c r="AH128" s="324"/>
      <c r="AI128" s="179"/>
      <c r="AJ128" s="179"/>
      <c r="AK128" s="179"/>
      <c r="AL128" s="179"/>
      <c r="AM128" s="179"/>
      <c r="AN128" s="179"/>
      <c r="AO128" s="179"/>
      <c r="AP128" s="179"/>
      <c r="AQ128" s="179"/>
      <c r="AR128" s="179"/>
      <c r="AS128" s="179"/>
      <c r="AT128" s="179"/>
      <c r="AU128" s="179"/>
      <c r="AV128" s="179"/>
      <c r="AW128" s="179"/>
    </row>
    <row r="129" spans="1:49" s="113" customFormat="1" ht="41.5" customHeight="1" x14ac:dyDescent="0.2">
      <c r="A129" s="171">
        <v>121</v>
      </c>
      <c r="B129" s="172" t="s">
        <v>2309</v>
      </c>
      <c r="C129" s="172" t="s">
        <v>2884</v>
      </c>
      <c r="D129" s="181" t="s">
        <v>2602</v>
      </c>
      <c r="E129" s="195" t="s">
        <v>2603</v>
      </c>
      <c r="F129" s="199" t="s">
        <v>2604</v>
      </c>
      <c r="G129" s="175" t="s">
        <v>2059</v>
      </c>
      <c r="H129" s="176" t="s">
        <v>2059</v>
      </c>
      <c r="I129" s="177" t="s">
        <v>2059</v>
      </c>
      <c r="J129" s="177" t="s">
        <v>2059</v>
      </c>
      <c r="K129" s="177" t="s">
        <v>1899</v>
      </c>
      <c r="L129" s="177" t="s">
        <v>1901</v>
      </c>
      <c r="M129" s="177" t="s">
        <v>2059</v>
      </c>
      <c r="N129" s="177" t="s">
        <v>2059</v>
      </c>
      <c r="O129" s="177" t="s">
        <v>2059</v>
      </c>
      <c r="P129" s="177" t="s">
        <v>2059</v>
      </c>
      <c r="Q129" s="177" t="s">
        <v>2059</v>
      </c>
      <c r="R129" s="177" t="s">
        <v>2059</v>
      </c>
      <c r="S129" s="177" t="s">
        <v>2059</v>
      </c>
      <c r="T129" s="177" t="s">
        <v>2059</v>
      </c>
      <c r="U129" s="177" t="s">
        <v>2059</v>
      </c>
      <c r="V129" s="177" t="s">
        <v>2059</v>
      </c>
      <c r="W129" s="177" t="s">
        <v>2059</v>
      </c>
      <c r="X129" s="177" t="s">
        <v>2059</v>
      </c>
      <c r="Y129" s="177" t="s">
        <v>2059</v>
      </c>
      <c r="Z129" s="177" t="s">
        <v>2059</v>
      </c>
      <c r="AA129" s="177" t="s">
        <v>1901</v>
      </c>
      <c r="AB129" s="177" t="s">
        <v>2059</v>
      </c>
      <c r="AC129" s="177" t="s">
        <v>2059</v>
      </c>
      <c r="AD129" s="177" t="s">
        <v>2059</v>
      </c>
      <c r="AE129" s="177" t="s">
        <v>2059</v>
      </c>
      <c r="AF129" s="177" t="s">
        <v>2059</v>
      </c>
      <c r="AG129" s="178" t="s">
        <v>2059</v>
      </c>
      <c r="AH129" s="324" t="s">
        <v>2059</v>
      </c>
      <c r="AI129" s="179"/>
      <c r="AJ129" s="179"/>
      <c r="AK129" s="179"/>
      <c r="AL129" s="179"/>
      <c r="AM129" s="179"/>
      <c r="AN129" s="179"/>
      <c r="AO129" s="179"/>
      <c r="AP129" s="179"/>
      <c r="AQ129" s="179"/>
      <c r="AR129" s="179"/>
      <c r="AS129" s="179"/>
      <c r="AT129" s="179"/>
      <c r="AU129" s="179"/>
      <c r="AV129" s="179"/>
      <c r="AW129" s="179"/>
    </row>
    <row r="130" spans="1:49" s="113" customFormat="1" ht="41.5" customHeight="1" x14ac:dyDescent="0.2">
      <c r="A130" s="171">
        <v>122</v>
      </c>
      <c r="B130" s="172" t="s">
        <v>2327</v>
      </c>
      <c r="C130" s="172" t="s">
        <v>2903</v>
      </c>
      <c r="D130" s="181" t="s">
        <v>2605</v>
      </c>
      <c r="E130" s="194" t="s">
        <v>2606</v>
      </c>
      <c r="F130" s="200" t="s">
        <v>2607</v>
      </c>
      <c r="G130" s="175" t="s">
        <v>2059</v>
      </c>
      <c r="H130" s="176" t="s">
        <v>2059</v>
      </c>
      <c r="I130" s="177" t="s">
        <v>2059</v>
      </c>
      <c r="J130" s="177" t="s">
        <v>2059</v>
      </c>
      <c r="K130" s="177" t="s">
        <v>2059</v>
      </c>
      <c r="L130" s="177" t="s">
        <v>2059</v>
      </c>
      <c r="M130" s="177" t="s">
        <v>2059</v>
      </c>
      <c r="N130" s="177" t="s">
        <v>2059</v>
      </c>
      <c r="O130" s="177" t="s">
        <v>2059</v>
      </c>
      <c r="P130" s="177" t="s">
        <v>2059</v>
      </c>
      <c r="Q130" s="177" t="s">
        <v>2059</v>
      </c>
      <c r="R130" s="177" t="s">
        <v>2059</v>
      </c>
      <c r="S130" s="177" t="s">
        <v>2059</v>
      </c>
      <c r="T130" s="177" t="s">
        <v>2059</v>
      </c>
      <c r="U130" s="177" t="s">
        <v>2059</v>
      </c>
      <c r="V130" s="177" t="s">
        <v>2059</v>
      </c>
      <c r="W130" s="177" t="s">
        <v>2059</v>
      </c>
      <c r="X130" s="177" t="s">
        <v>2059</v>
      </c>
      <c r="Y130" s="177" t="s">
        <v>2059</v>
      </c>
      <c r="Z130" s="177" t="s">
        <v>2059</v>
      </c>
      <c r="AA130" s="177" t="s">
        <v>2059</v>
      </c>
      <c r="AB130" s="177" t="s">
        <v>1901</v>
      </c>
      <c r="AC130" s="177" t="s">
        <v>1901</v>
      </c>
      <c r="AD130" s="177" t="s">
        <v>2059</v>
      </c>
      <c r="AE130" s="177" t="s">
        <v>1901</v>
      </c>
      <c r="AF130" s="177"/>
      <c r="AG130" s="178"/>
      <c r="AH130" s="324"/>
      <c r="AI130" s="179"/>
      <c r="AJ130" s="179"/>
      <c r="AK130" s="179"/>
      <c r="AL130" s="179"/>
      <c r="AM130" s="179"/>
      <c r="AN130" s="179"/>
      <c r="AO130" s="179"/>
      <c r="AP130" s="179"/>
      <c r="AQ130" s="179"/>
      <c r="AR130" s="179"/>
      <c r="AS130" s="179"/>
      <c r="AT130" s="179"/>
      <c r="AU130" s="179"/>
      <c r="AV130" s="179"/>
      <c r="AW130" s="179"/>
    </row>
    <row r="131" spans="1:49" s="113" customFormat="1" ht="41.5" customHeight="1" x14ac:dyDescent="0.2">
      <c r="A131" s="171">
        <v>123</v>
      </c>
      <c r="B131" s="172" t="s">
        <v>2327</v>
      </c>
      <c r="C131" s="172" t="s">
        <v>2904</v>
      </c>
      <c r="D131" s="191" t="s">
        <v>2608</v>
      </c>
      <c r="E131" s="194" t="s">
        <v>2609</v>
      </c>
      <c r="F131" s="200" t="s">
        <v>2251</v>
      </c>
      <c r="G131" s="175" t="s">
        <v>2059</v>
      </c>
      <c r="H131" s="176" t="s">
        <v>2059</v>
      </c>
      <c r="I131" s="177" t="s">
        <v>2059</v>
      </c>
      <c r="J131" s="177" t="s">
        <v>2059</v>
      </c>
      <c r="K131" s="177" t="s">
        <v>2059</v>
      </c>
      <c r="L131" s="177" t="s">
        <v>2059</v>
      </c>
      <c r="M131" s="177" t="s">
        <v>2059</v>
      </c>
      <c r="N131" s="177" t="s">
        <v>1901</v>
      </c>
      <c r="O131" s="177" t="s">
        <v>2059</v>
      </c>
      <c r="P131" s="177" t="s">
        <v>2059</v>
      </c>
      <c r="Q131" s="177" t="s">
        <v>1901</v>
      </c>
      <c r="R131" s="177" t="s">
        <v>2059</v>
      </c>
      <c r="S131" s="177" t="s">
        <v>2059</v>
      </c>
      <c r="T131" s="177" t="s">
        <v>2059</v>
      </c>
      <c r="U131" s="177" t="s">
        <v>2059</v>
      </c>
      <c r="V131" s="177" t="s">
        <v>2059</v>
      </c>
      <c r="W131" s="177" t="s">
        <v>2059</v>
      </c>
      <c r="X131" s="177" t="s">
        <v>2059</v>
      </c>
      <c r="Y131" s="177" t="s">
        <v>1901</v>
      </c>
      <c r="Z131" s="177" t="s">
        <v>2059</v>
      </c>
      <c r="AA131" s="177" t="s">
        <v>2059</v>
      </c>
      <c r="AB131" s="177" t="s">
        <v>2059</v>
      </c>
      <c r="AC131" s="177" t="s">
        <v>2059</v>
      </c>
      <c r="AD131" s="177" t="s">
        <v>2059</v>
      </c>
      <c r="AE131" s="177" t="s">
        <v>2059</v>
      </c>
      <c r="AF131" s="177" t="s">
        <v>2059</v>
      </c>
      <c r="AG131" s="178"/>
      <c r="AH131" s="324"/>
      <c r="AI131" s="179"/>
      <c r="AJ131" s="179"/>
      <c r="AK131" s="179"/>
      <c r="AL131" s="179"/>
      <c r="AM131" s="179"/>
      <c r="AN131" s="179"/>
      <c r="AO131" s="179"/>
      <c r="AP131" s="179"/>
      <c r="AQ131" s="179"/>
      <c r="AR131" s="179"/>
      <c r="AS131" s="179"/>
      <c r="AT131" s="179"/>
      <c r="AU131" s="179"/>
      <c r="AV131" s="179"/>
      <c r="AW131" s="179"/>
    </row>
    <row r="132" spans="1:49" s="113" customFormat="1" ht="41.5" customHeight="1" x14ac:dyDescent="0.2">
      <c r="A132" s="171">
        <v>124</v>
      </c>
      <c r="B132" s="172" t="s">
        <v>2351</v>
      </c>
      <c r="C132" s="172" t="s">
        <v>2087</v>
      </c>
      <c r="D132" s="181" t="s">
        <v>2610</v>
      </c>
      <c r="E132" s="194" t="s">
        <v>2087</v>
      </c>
      <c r="F132" s="199" t="s">
        <v>2252</v>
      </c>
      <c r="G132" s="175" t="s">
        <v>1901</v>
      </c>
      <c r="H132" s="176"/>
      <c r="I132" s="177"/>
      <c r="J132" s="177"/>
      <c r="K132" s="177"/>
      <c r="L132" s="177"/>
      <c r="M132" s="177"/>
      <c r="N132" s="177"/>
      <c r="O132" s="177"/>
      <c r="P132" s="177"/>
      <c r="Q132" s="177"/>
      <c r="R132" s="177"/>
      <c r="S132" s="177"/>
      <c r="T132" s="177"/>
      <c r="U132" s="177"/>
      <c r="V132" s="177"/>
      <c r="W132" s="177"/>
      <c r="X132" s="177"/>
      <c r="Y132" s="177"/>
      <c r="Z132" s="177"/>
      <c r="AA132" s="177"/>
      <c r="AB132" s="177" t="s">
        <v>1901</v>
      </c>
      <c r="AC132" s="177" t="s">
        <v>1901</v>
      </c>
      <c r="AD132" s="177"/>
      <c r="AE132" s="177"/>
      <c r="AF132" s="177"/>
      <c r="AG132" s="178"/>
      <c r="AH132" s="324"/>
      <c r="AI132" s="179"/>
      <c r="AJ132" s="179"/>
      <c r="AK132" s="179"/>
      <c r="AL132" s="179"/>
      <c r="AM132" s="179"/>
      <c r="AN132" s="179"/>
      <c r="AO132" s="179"/>
      <c r="AP132" s="179"/>
      <c r="AQ132" s="179"/>
      <c r="AR132" s="179"/>
      <c r="AS132" s="179"/>
      <c r="AT132" s="179"/>
      <c r="AU132" s="179"/>
      <c r="AV132" s="179"/>
      <c r="AW132" s="179"/>
    </row>
    <row r="133" spans="1:49" s="113" customFormat="1" ht="41.5" customHeight="1" x14ac:dyDescent="0.2">
      <c r="A133" s="171">
        <v>125</v>
      </c>
      <c r="B133" s="172" t="s">
        <v>2323</v>
      </c>
      <c r="C133" s="172" t="s">
        <v>2860</v>
      </c>
      <c r="D133" s="181" t="s">
        <v>2611</v>
      </c>
      <c r="E133" s="196" t="s">
        <v>2088</v>
      </c>
      <c r="F133" s="199" t="s">
        <v>2853</v>
      </c>
      <c r="G133" s="175" t="s">
        <v>1899</v>
      </c>
      <c r="H133" s="176" t="s">
        <v>1899</v>
      </c>
      <c r="I133" s="177" t="s">
        <v>2059</v>
      </c>
      <c r="J133" s="177" t="s">
        <v>2059</v>
      </c>
      <c r="K133" s="177" t="s">
        <v>2059</v>
      </c>
      <c r="L133" s="177" t="s">
        <v>1899</v>
      </c>
      <c r="M133" s="177" t="s">
        <v>2059</v>
      </c>
      <c r="N133" s="177" t="s">
        <v>2059</v>
      </c>
      <c r="O133" s="177" t="s">
        <v>2059</v>
      </c>
      <c r="P133" s="177" t="s">
        <v>2059</v>
      </c>
      <c r="Q133" s="177" t="s">
        <v>2059</v>
      </c>
      <c r="R133" s="177" t="s">
        <v>2059</v>
      </c>
      <c r="S133" s="177" t="s">
        <v>2059</v>
      </c>
      <c r="T133" s="177" t="s">
        <v>2059</v>
      </c>
      <c r="U133" s="177" t="s">
        <v>2059</v>
      </c>
      <c r="V133" s="177" t="s">
        <v>2059</v>
      </c>
      <c r="W133" s="177" t="s">
        <v>2059</v>
      </c>
      <c r="X133" s="177" t="s">
        <v>2059</v>
      </c>
      <c r="Y133" s="177" t="s">
        <v>1899</v>
      </c>
      <c r="Z133" s="177" t="s">
        <v>2059</v>
      </c>
      <c r="AA133" s="177" t="s">
        <v>2059</v>
      </c>
      <c r="AB133" s="177" t="s">
        <v>2059</v>
      </c>
      <c r="AC133" s="177" t="s">
        <v>2059</v>
      </c>
      <c r="AD133" s="177" t="s">
        <v>2059</v>
      </c>
      <c r="AE133" s="177" t="s">
        <v>2059</v>
      </c>
      <c r="AF133" s="177" t="s">
        <v>2059</v>
      </c>
      <c r="AG133" s="178" t="s">
        <v>2059</v>
      </c>
      <c r="AH133" s="323"/>
      <c r="AI133" s="179"/>
      <c r="AJ133" s="179"/>
      <c r="AK133" s="179"/>
      <c r="AL133" s="179"/>
      <c r="AM133" s="179"/>
      <c r="AN133" s="179"/>
      <c r="AO133" s="179"/>
      <c r="AP133" s="179"/>
      <c r="AQ133" s="179"/>
      <c r="AR133" s="179"/>
      <c r="AS133" s="179"/>
      <c r="AT133" s="179"/>
      <c r="AU133" s="179"/>
      <c r="AV133" s="179"/>
      <c r="AW133" s="179"/>
    </row>
    <row r="134" spans="1:49" s="113" customFormat="1" ht="41.5" customHeight="1" x14ac:dyDescent="0.2">
      <c r="A134" s="171">
        <v>126</v>
      </c>
      <c r="B134" s="172" t="s">
        <v>2327</v>
      </c>
      <c r="C134" s="172" t="s">
        <v>2316</v>
      </c>
      <c r="D134" s="186" t="s">
        <v>2612</v>
      </c>
      <c r="E134" s="195" t="s">
        <v>2613</v>
      </c>
      <c r="F134" s="205" t="s">
        <v>2253</v>
      </c>
      <c r="G134" s="175" t="s">
        <v>2059</v>
      </c>
      <c r="H134" s="176" t="s">
        <v>2059</v>
      </c>
      <c r="I134" s="177" t="s">
        <v>2059</v>
      </c>
      <c r="J134" s="177" t="s">
        <v>2059</v>
      </c>
      <c r="K134" s="177" t="s">
        <v>2059</v>
      </c>
      <c r="L134" s="177" t="s">
        <v>2059</v>
      </c>
      <c r="M134" s="177" t="s">
        <v>2059</v>
      </c>
      <c r="N134" s="177" t="s">
        <v>2059</v>
      </c>
      <c r="O134" s="177" t="s">
        <v>2059</v>
      </c>
      <c r="P134" s="177" t="s">
        <v>2059</v>
      </c>
      <c r="Q134" s="177" t="s">
        <v>2059</v>
      </c>
      <c r="R134" s="177" t="s">
        <v>2059</v>
      </c>
      <c r="S134" s="177" t="s">
        <v>2059</v>
      </c>
      <c r="T134" s="177" t="s">
        <v>1901</v>
      </c>
      <c r="U134" s="177" t="s">
        <v>2059</v>
      </c>
      <c r="V134" s="177" t="s">
        <v>2059</v>
      </c>
      <c r="W134" s="177" t="s">
        <v>2059</v>
      </c>
      <c r="X134" s="177" t="s">
        <v>1899</v>
      </c>
      <c r="Y134" s="177" t="s">
        <v>2059</v>
      </c>
      <c r="Z134" s="177" t="s">
        <v>2059</v>
      </c>
      <c r="AA134" s="177" t="s">
        <v>2059</v>
      </c>
      <c r="AB134" s="177" t="s">
        <v>2059</v>
      </c>
      <c r="AC134" s="177" t="s">
        <v>1901</v>
      </c>
      <c r="AD134" s="177" t="s">
        <v>2059</v>
      </c>
      <c r="AE134" s="177" t="s">
        <v>2059</v>
      </c>
      <c r="AF134" s="177" t="s">
        <v>2059</v>
      </c>
      <c r="AG134" s="178" t="s">
        <v>2059</v>
      </c>
      <c r="AH134" s="323"/>
      <c r="AI134" s="179"/>
      <c r="AJ134" s="179"/>
      <c r="AK134" s="179"/>
      <c r="AL134" s="179"/>
      <c r="AM134" s="179"/>
      <c r="AN134" s="179"/>
      <c r="AO134" s="179"/>
      <c r="AP134" s="179"/>
      <c r="AQ134" s="179"/>
      <c r="AR134" s="179"/>
      <c r="AS134" s="179"/>
      <c r="AT134" s="179"/>
      <c r="AU134" s="179"/>
      <c r="AV134" s="179"/>
      <c r="AW134" s="179"/>
    </row>
    <row r="135" spans="1:49" s="113" customFormat="1" ht="41.5" customHeight="1" x14ac:dyDescent="0.2">
      <c r="A135" s="171">
        <v>127</v>
      </c>
      <c r="B135" s="172" t="s">
        <v>2327</v>
      </c>
      <c r="C135" s="172" t="s">
        <v>2310</v>
      </c>
      <c r="D135" s="181" t="s">
        <v>2614</v>
      </c>
      <c r="E135" s="194" t="s">
        <v>2615</v>
      </c>
      <c r="F135" s="206" t="s">
        <v>3010</v>
      </c>
      <c r="G135" s="175" t="s">
        <v>2059</v>
      </c>
      <c r="H135" s="176" t="s">
        <v>2059</v>
      </c>
      <c r="I135" s="177" t="s">
        <v>2059</v>
      </c>
      <c r="J135" s="177" t="s">
        <v>1901</v>
      </c>
      <c r="K135" s="177" t="s">
        <v>2059</v>
      </c>
      <c r="L135" s="177" t="s">
        <v>2059</v>
      </c>
      <c r="M135" s="177" t="s">
        <v>2059</v>
      </c>
      <c r="N135" s="177" t="s">
        <v>2059</v>
      </c>
      <c r="O135" s="177" t="s">
        <v>2059</v>
      </c>
      <c r="P135" s="177" t="s">
        <v>2059</v>
      </c>
      <c r="Q135" s="177" t="s">
        <v>2059</v>
      </c>
      <c r="R135" s="177" t="s">
        <v>2059</v>
      </c>
      <c r="S135" s="177" t="s">
        <v>2059</v>
      </c>
      <c r="T135" s="177" t="s">
        <v>2059</v>
      </c>
      <c r="U135" s="177" t="s">
        <v>2059</v>
      </c>
      <c r="V135" s="177" t="s">
        <v>2059</v>
      </c>
      <c r="W135" s="177" t="s">
        <v>2059</v>
      </c>
      <c r="X135" s="177" t="s">
        <v>2059</v>
      </c>
      <c r="Y135" s="177" t="s">
        <v>2059</v>
      </c>
      <c r="Z135" s="177" t="s">
        <v>2059</v>
      </c>
      <c r="AA135" s="177" t="s">
        <v>2059</v>
      </c>
      <c r="AB135" s="177" t="s">
        <v>2059</v>
      </c>
      <c r="AC135" s="177" t="s">
        <v>2059</v>
      </c>
      <c r="AD135" s="177" t="s">
        <v>2059</v>
      </c>
      <c r="AE135" s="177" t="s">
        <v>2059</v>
      </c>
      <c r="AF135" s="177" t="s">
        <v>2059</v>
      </c>
      <c r="AG135" s="178" t="s">
        <v>2059</v>
      </c>
      <c r="AH135" s="323"/>
      <c r="AI135" s="179"/>
      <c r="AJ135" s="179"/>
      <c r="AK135" s="179"/>
      <c r="AL135" s="179"/>
      <c r="AM135" s="179"/>
      <c r="AN135" s="179"/>
      <c r="AO135" s="179"/>
      <c r="AP135" s="179"/>
      <c r="AQ135" s="179"/>
      <c r="AR135" s="179"/>
      <c r="AS135" s="179"/>
      <c r="AT135" s="179"/>
      <c r="AU135" s="179"/>
      <c r="AV135" s="179"/>
      <c r="AW135" s="179"/>
    </row>
    <row r="136" spans="1:49" s="113" customFormat="1" ht="41.5" customHeight="1" x14ac:dyDescent="0.2">
      <c r="A136" s="171">
        <v>128</v>
      </c>
      <c r="B136" s="172" t="s">
        <v>2327</v>
      </c>
      <c r="C136" s="172" t="s">
        <v>2316</v>
      </c>
      <c r="D136" s="181" t="s">
        <v>2616</v>
      </c>
      <c r="E136" s="194" t="s">
        <v>2617</v>
      </c>
      <c r="F136" s="207" t="s">
        <v>2293</v>
      </c>
      <c r="G136" s="175" t="s">
        <v>1899</v>
      </c>
      <c r="H136" s="176" t="s">
        <v>2059</v>
      </c>
      <c r="I136" s="177" t="s">
        <v>2059</v>
      </c>
      <c r="J136" s="177" t="s">
        <v>2059</v>
      </c>
      <c r="K136" s="177" t="s">
        <v>1899</v>
      </c>
      <c r="L136" s="177" t="s">
        <v>2059</v>
      </c>
      <c r="M136" s="177" t="s">
        <v>2059</v>
      </c>
      <c r="N136" s="177" t="s">
        <v>2059</v>
      </c>
      <c r="O136" s="177" t="s">
        <v>2059</v>
      </c>
      <c r="P136" s="177" t="s">
        <v>2059</v>
      </c>
      <c r="Q136" s="177" t="s">
        <v>2059</v>
      </c>
      <c r="R136" s="177" t="s">
        <v>2059</v>
      </c>
      <c r="S136" s="177" t="s">
        <v>2059</v>
      </c>
      <c r="T136" s="177" t="s">
        <v>2059</v>
      </c>
      <c r="U136" s="177" t="s">
        <v>2059</v>
      </c>
      <c r="V136" s="177" t="s">
        <v>2059</v>
      </c>
      <c r="W136" s="177" t="s">
        <v>2059</v>
      </c>
      <c r="X136" s="177" t="s">
        <v>2059</v>
      </c>
      <c r="Y136" s="177" t="s">
        <v>2059</v>
      </c>
      <c r="Z136" s="177" t="s">
        <v>2059</v>
      </c>
      <c r="AA136" s="177" t="s">
        <v>2059</v>
      </c>
      <c r="AB136" s="177" t="s">
        <v>2059</v>
      </c>
      <c r="AC136" s="177" t="s">
        <v>2059</v>
      </c>
      <c r="AD136" s="177" t="s">
        <v>1901</v>
      </c>
      <c r="AE136" s="177" t="s">
        <v>2059</v>
      </c>
      <c r="AF136" s="177" t="s">
        <v>2059</v>
      </c>
      <c r="AG136" s="178" t="s">
        <v>2059</v>
      </c>
      <c r="AH136" s="323"/>
      <c r="AI136" s="179"/>
      <c r="AJ136" s="179"/>
      <c r="AK136" s="179"/>
      <c r="AL136" s="179"/>
      <c r="AM136" s="179"/>
      <c r="AN136" s="179"/>
      <c r="AO136" s="179"/>
      <c r="AP136" s="179"/>
      <c r="AQ136" s="179"/>
      <c r="AR136" s="179"/>
      <c r="AS136" s="179"/>
      <c r="AT136" s="179"/>
      <c r="AU136" s="179"/>
      <c r="AV136" s="179"/>
      <c r="AW136" s="179"/>
    </row>
    <row r="137" spans="1:49" s="113" customFormat="1" ht="41.5" customHeight="1" x14ac:dyDescent="0.2">
      <c r="A137" s="171">
        <v>129</v>
      </c>
      <c r="B137" s="172" t="s">
        <v>2400</v>
      </c>
      <c r="C137" s="172" t="s">
        <v>2905</v>
      </c>
      <c r="D137" s="186" t="s">
        <v>2618</v>
      </c>
      <c r="E137" s="203" t="s">
        <v>2619</v>
      </c>
      <c r="F137" s="208" t="s">
        <v>2254</v>
      </c>
      <c r="G137" s="175" t="s">
        <v>2059</v>
      </c>
      <c r="H137" s="176" t="s">
        <v>2059</v>
      </c>
      <c r="I137" s="177" t="s">
        <v>2059</v>
      </c>
      <c r="J137" s="177" t="s">
        <v>2059</v>
      </c>
      <c r="K137" s="177" t="s">
        <v>2059</v>
      </c>
      <c r="L137" s="177" t="s">
        <v>2059</v>
      </c>
      <c r="M137" s="177" t="s">
        <v>1901</v>
      </c>
      <c r="N137" s="177" t="s">
        <v>2059</v>
      </c>
      <c r="O137" s="177" t="s">
        <v>1901</v>
      </c>
      <c r="P137" s="177" t="s">
        <v>2059</v>
      </c>
      <c r="Q137" s="177" t="s">
        <v>2059</v>
      </c>
      <c r="R137" s="177" t="s">
        <v>2059</v>
      </c>
      <c r="S137" s="177" t="s">
        <v>2059</v>
      </c>
      <c r="T137" s="177" t="s">
        <v>2059</v>
      </c>
      <c r="U137" s="177" t="s">
        <v>2059</v>
      </c>
      <c r="V137" s="177" t="s">
        <v>2059</v>
      </c>
      <c r="W137" s="177" t="s">
        <v>2059</v>
      </c>
      <c r="X137" s="177" t="s">
        <v>2059</v>
      </c>
      <c r="Y137" s="177" t="s">
        <v>2059</v>
      </c>
      <c r="Z137" s="177" t="s">
        <v>2059</v>
      </c>
      <c r="AA137" s="177" t="s">
        <v>1901</v>
      </c>
      <c r="AB137" s="177" t="s">
        <v>2059</v>
      </c>
      <c r="AC137" s="177" t="s">
        <v>2059</v>
      </c>
      <c r="AD137" s="177" t="s">
        <v>2059</v>
      </c>
      <c r="AE137" s="177" t="s">
        <v>2059</v>
      </c>
      <c r="AF137" s="177" t="s">
        <v>2059</v>
      </c>
      <c r="AG137" s="178"/>
      <c r="AH137" s="324"/>
      <c r="AI137" s="179"/>
      <c r="AJ137" s="179"/>
      <c r="AK137" s="179"/>
      <c r="AL137" s="179"/>
      <c r="AM137" s="179"/>
      <c r="AN137" s="179"/>
      <c r="AO137" s="179"/>
      <c r="AP137" s="179"/>
      <c r="AQ137" s="179"/>
      <c r="AR137" s="179"/>
      <c r="AS137" s="179"/>
      <c r="AT137" s="179"/>
      <c r="AU137" s="179"/>
      <c r="AV137" s="179"/>
      <c r="AW137" s="179"/>
    </row>
    <row r="138" spans="1:49" s="113" customFormat="1" ht="41.5" customHeight="1" x14ac:dyDescent="0.2">
      <c r="A138" s="171">
        <v>130</v>
      </c>
      <c r="B138" s="172" t="s">
        <v>2434</v>
      </c>
      <c r="C138" s="172" t="s">
        <v>2620</v>
      </c>
      <c r="D138" s="191" t="s">
        <v>3000</v>
      </c>
      <c r="E138" s="194" t="s">
        <v>2620</v>
      </c>
      <c r="F138" s="207" t="s">
        <v>2621</v>
      </c>
      <c r="G138" s="175" t="s">
        <v>2059</v>
      </c>
      <c r="H138" s="176" t="s">
        <v>2059</v>
      </c>
      <c r="I138" s="177" t="s">
        <v>2059</v>
      </c>
      <c r="J138" s="177" t="s">
        <v>2059</v>
      </c>
      <c r="K138" s="177" t="s">
        <v>2059</v>
      </c>
      <c r="L138" s="177" t="s">
        <v>2059</v>
      </c>
      <c r="M138" s="177" t="s">
        <v>2059</v>
      </c>
      <c r="N138" s="177" t="s">
        <v>2059</v>
      </c>
      <c r="O138" s="177" t="s">
        <v>2059</v>
      </c>
      <c r="P138" s="177" t="s">
        <v>2059</v>
      </c>
      <c r="Q138" s="177" t="s">
        <v>2059</v>
      </c>
      <c r="R138" s="177" t="s">
        <v>2059</v>
      </c>
      <c r="S138" s="177" t="s">
        <v>2059</v>
      </c>
      <c r="T138" s="177" t="s">
        <v>1901</v>
      </c>
      <c r="U138" s="177" t="s">
        <v>2059</v>
      </c>
      <c r="V138" s="177" t="s">
        <v>2059</v>
      </c>
      <c r="W138" s="177" t="s">
        <v>1900</v>
      </c>
      <c r="X138" s="177" t="s">
        <v>2059</v>
      </c>
      <c r="Y138" s="177" t="s">
        <v>2059</v>
      </c>
      <c r="Z138" s="177" t="s">
        <v>2059</v>
      </c>
      <c r="AA138" s="177" t="s">
        <v>2059</v>
      </c>
      <c r="AB138" s="177" t="s">
        <v>1900</v>
      </c>
      <c r="AC138" s="177" t="s">
        <v>2059</v>
      </c>
      <c r="AD138" s="177" t="s">
        <v>2059</v>
      </c>
      <c r="AE138" s="177" t="s">
        <v>2059</v>
      </c>
      <c r="AF138" s="177"/>
      <c r="AG138" s="178"/>
      <c r="AH138" s="324"/>
      <c r="AI138" s="179"/>
      <c r="AJ138" s="179"/>
      <c r="AK138" s="179"/>
      <c r="AL138" s="179"/>
      <c r="AM138" s="179"/>
      <c r="AN138" s="179"/>
      <c r="AO138" s="179"/>
      <c r="AP138" s="179"/>
      <c r="AQ138" s="179"/>
      <c r="AR138" s="179"/>
      <c r="AS138" s="179"/>
      <c r="AT138" s="179"/>
      <c r="AU138" s="179"/>
      <c r="AV138" s="179"/>
      <c r="AW138" s="179"/>
    </row>
    <row r="139" spans="1:49" s="113" customFormat="1" ht="41.5" customHeight="1" x14ac:dyDescent="0.2">
      <c r="A139" s="171">
        <v>131</v>
      </c>
      <c r="B139" s="172" t="s">
        <v>2319</v>
      </c>
      <c r="C139" s="172" t="s">
        <v>2906</v>
      </c>
      <c r="D139" s="181" t="s">
        <v>2139</v>
      </c>
      <c r="E139" s="194" t="s">
        <v>2622</v>
      </c>
      <c r="F139" s="206" t="s">
        <v>2623</v>
      </c>
      <c r="G139" s="175" t="s">
        <v>2059</v>
      </c>
      <c r="H139" s="176" t="s">
        <v>2059</v>
      </c>
      <c r="I139" s="177" t="s">
        <v>2059</v>
      </c>
      <c r="J139" s="177" t="s">
        <v>2059</v>
      </c>
      <c r="K139" s="177" t="s">
        <v>2059</v>
      </c>
      <c r="L139" s="177" t="s">
        <v>2059</v>
      </c>
      <c r="M139" s="177" t="s">
        <v>1899</v>
      </c>
      <c r="N139" s="177" t="s">
        <v>2059</v>
      </c>
      <c r="O139" s="177" t="s">
        <v>1899</v>
      </c>
      <c r="P139" s="177" t="s">
        <v>2059</v>
      </c>
      <c r="Q139" s="177" t="s">
        <v>2059</v>
      </c>
      <c r="R139" s="177" t="s">
        <v>2059</v>
      </c>
      <c r="S139" s="177" t="s">
        <v>2059</v>
      </c>
      <c r="T139" s="177" t="s">
        <v>2059</v>
      </c>
      <c r="U139" s="177" t="s">
        <v>2059</v>
      </c>
      <c r="V139" s="177" t="s">
        <v>2059</v>
      </c>
      <c r="W139" s="177" t="s">
        <v>2059</v>
      </c>
      <c r="X139" s="177" t="s">
        <v>2059</v>
      </c>
      <c r="Y139" s="177" t="s">
        <v>2059</v>
      </c>
      <c r="Z139" s="177" t="s">
        <v>2059</v>
      </c>
      <c r="AA139" s="177" t="s">
        <v>2059</v>
      </c>
      <c r="AB139" s="177" t="s">
        <v>2059</v>
      </c>
      <c r="AC139" s="177" t="s">
        <v>2059</v>
      </c>
      <c r="AD139" s="177" t="s">
        <v>2059</v>
      </c>
      <c r="AE139" s="177" t="s">
        <v>2059</v>
      </c>
      <c r="AF139" s="177" t="s">
        <v>2059</v>
      </c>
      <c r="AG139" s="178"/>
      <c r="AH139" s="324"/>
      <c r="AI139" s="179"/>
      <c r="AJ139" s="179"/>
      <c r="AK139" s="179"/>
      <c r="AL139" s="179"/>
      <c r="AM139" s="179"/>
      <c r="AN139" s="179"/>
      <c r="AO139" s="179"/>
      <c r="AP139" s="179"/>
      <c r="AQ139" s="179"/>
      <c r="AR139" s="179"/>
      <c r="AS139" s="179"/>
      <c r="AT139" s="179"/>
      <c r="AU139" s="179"/>
      <c r="AV139" s="179"/>
      <c r="AW139" s="179"/>
    </row>
    <row r="140" spans="1:49" ht="41.5" customHeight="1" x14ac:dyDescent="0.2">
      <c r="A140" s="171">
        <v>132</v>
      </c>
      <c r="B140" s="172" t="s">
        <v>2319</v>
      </c>
      <c r="C140" s="172" t="s">
        <v>2316</v>
      </c>
      <c r="D140" s="181" t="s">
        <v>2624</v>
      </c>
      <c r="E140" s="195" t="s">
        <v>2625</v>
      </c>
      <c r="F140" s="207" t="s">
        <v>2294</v>
      </c>
      <c r="G140" s="175" t="s">
        <v>2059</v>
      </c>
      <c r="H140" s="176" t="s">
        <v>2059</v>
      </c>
      <c r="I140" s="177" t="s">
        <v>1899</v>
      </c>
      <c r="J140" s="177" t="s">
        <v>2059</v>
      </c>
      <c r="K140" s="177" t="s">
        <v>2059</v>
      </c>
      <c r="L140" s="177" t="s">
        <v>2059</v>
      </c>
      <c r="M140" s="177" t="s">
        <v>2059</v>
      </c>
      <c r="N140" s="177" t="s">
        <v>2059</v>
      </c>
      <c r="O140" s="177" t="s">
        <v>2059</v>
      </c>
      <c r="P140" s="177" t="s">
        <v>2059</v>
      </c>
      <c r="Q140" s="177" t="s">
        <v>2059</v>
      </c>
      <c r="R140" s="177" t="s">
        <v>2059</v>
      </c>
      <c r="S140" s="177" t="s">
        <v>2059</v>
      </c>
      <c r="T140" s="177" t="s">
        <v>2059</v>
      </c>
      <c r="U140" s="177" t="s">
        <v>2059</v>
      </c>
      <c r="V140" s="177" t="s">
        <v>2059</v>
      </c>
      <c r="W140" s="177" t="s">
        <v>2059</v>
      </c>
      <c r="X140" s="177" t="s">
        <v>2059</v>
      </c>
      <c r="Y140" s="177" t="s">
        <v>1901</v>
      </c>
      <c r="Z140" s="177" t="s">
        <v>2059</v>
      </c>
      <c r="AA140" s="177" t="s">
        <v>2059</v>
      </c>
      <c r="AB140" s="177" t="s">
        <v>2059</v>
      </c>
      <c r="AC140" s="177" t="s">
        <v>2059</v>
      </c>
      <c r="AD140" s="177" t="s">
        <v>2059</v>
      </c>
      <c r="AE140" s="177" t="s">
        <v>2059</v>
      </c>
      <c r="AF140" s="177" t="s">
        <v>2059</v>
      </c>
      <c r="AG140" s="178" t="s">
        <v>2059</v>
      </c>
      <c r="AH140" s="323"/>
      <c r="AI140" s="179"/>
    </row>
    <row r="141" spans="1:49" ht="41.5" customHeight="1" x14ac:dyDescent="0.2">
      <c r="A141" s="171">
        <v>133</v>
      </c>
      <c r="B141" s="172" t="s">
        <v>2423</v>
      </c>
      <c r="C141" s="172" t="s">
        <v>2097</v>
      </c>
      <c r="D141" s="181" t="s">
        <v>2626</v>
      </c>
      <c r="E141" s="195" t="s">
        <v>2097</v>
      </c>
      <c r="F141" s="206" t="s">
        <v>2627</v>
      </c>
      <c r="G141" s="175" t="s">
        <v>2059</v>
      </c>
      <c r="H141" s="176" t="s">
        <v>2059</v>
      </c>
      <c r="I141" s="177" t="s">
        <v>2059</v>
      </c>
      <c r="J141" s="177" t="s">
        <v>2059</v>
      </c>
      <c r="K141" s="177" t="s">
        <v>1899</v>
      </c>
      <c r="L141" s="177" t="s">
        <v>2059</v>
      </c>
      <c r="M141" s="177" t="s">
        <v>2059</v>
      </c>
      <c r="N141" s="177" t="s">
        <v>2059</v>
      </c>
      <c r="O141" s="177" t="s">
        <v>1900</v>
      </c>
      <c r="P141" s="177" t="s">
        <v>2059</v>
      </c>
      <c r="Q141" s="177" t="s">
        <v>2059</v>
      </c>
      <c r="R141" s="177" t="s">
        <v>2059</v>
      </c>
      <c r="S141" s="177" t="s">
        <v>1899</v>
      </c>
      <c r="T141" s="177" t="s">
        <v>2059</v>
      </c>
      <c r="U141" s="177" t="s">
        <v>2059</v>
      </c>
      <c r="V141" s="177" t="s">
        <v>2059</v>
      </c>
      <c r="W141" s="177" t="s">
        <v>2059</v>
      </c>
      <c r="X141" s="177" t="s">
        <v>2059</v>
      </c>
      <c r="Y141" s="177" t="s">
        <v>2059</v>
      </c>
      <c r="Z141" s="177" t="s">
        <v>2059</v>
      </c>
      <c r="AA141" s="177" t="s">
        <v>2059</v>
      </c>
      <c r="AB141" s="177" t="s">
        <v>2059</v>
      </c>
      <c r="AC141" s="177" t="s">
        <v>2059</v>
      </c>
      <c r="AD141" s="177" t="s">
        <v>2059</v>
      </c>
      <c r="AE141" s="177" t="s">
        <v>2059</v>
      </c>
      <c r="AF141" s="177"/>
      <c r="AG141" s="178"/>
      <c r="AH141" s="324"/>
      <c r="AI141" s="179"/>
    </row>
    <row r="142" spans="1:49" ht="41.5" customHeight="1" x14ac:dyDescent="0.2">
      <c r="A142" s="171">
        <v>134</v>
      </c>
      <c r="B142" s="172" t="s">
        <v>2415</v>
      </c>
      <c r="C142" s="172" t="s">
        <v>2907</v>
      </c>
      <c r="D142" s="181" t="s">
        <v>2628</v>
      </c>
      <c r="E142" s="194" t="s">
        <v>2629</v>
      </c>
      <c r="F142" s="206" t="s">
        <v>2630</v>
      </c>
      <c r="G142" s="175" t="s">
        <v>2059</v>
      </c>
      <c r="H142" s="176" t="s">
        <v>2059</v>
      </c>
      <c r="I142" s="177" t="s">
        <v>1899</v>
      </c>
      <c r="J142" s="177" t="s">
        <v>2059</v>
      </c>
      <c r="K142" s="177" t="s">
        <v>2059</v>
      </c>
      <c r="L142" s="177" t="s">
        <v>2059</v>
      </c>
      <c r="M142" s="177" t="s">
        <v>2059</v>
      </c>
      <c r="N142" s="177" t="s">
        <v>2059</v>
      </c>
      <c r="O142" s="177" t="s">
        <v>2059</v>
      </c>
      <c r="P142" s="177" t="s">
        <v>2059</v>
      </c>
      <c r="Q142" s="177" t="s">
        <v>2059</v>
      </c>
      <c r="R142" s="177" t="s">
        <v>2059</v>
      </c>
      <c r="S142" s="177" t="s">
        <v>1899</v>
      </c>
      <c r="T142" s="177" t="s">
        <v>2059</v>
      </c>
      <c r="U142" s="177" t="s">
        <v>2059</v>
      </c>
      <c r="V142" s="177" t="s">
        <v>2059</v>
      </c>
      <c r="W142" s="177" t="s">
        <v>2059</v>
      </c>
      <c r="X142" s="177" t="s">
        <v>2059</v>
      </c>
      <c r="Y142" s="177" t="s">
        <v>2059</v>
      </c>
      <c r="Z142" s="177" t="s">
        <v>2059</v>
      </c>
      <c r="AA142" s="177" t="s">
        <v>1899</v>
      </c>
      <c r="AB142" s="177" t="s">
        <v>2059</v>
      </c>
      <c r="AC142" s="177" t="s">
        <v>2059</v>
      </c>
      <c r="AD142" s="177" t="s">
        <v>2059</v>
      </c>
      <c r="AE142" s="177" t="s">
        <v>2059</v>
      </c>
      <c r="AF142" s="177" t="s">
        <v>2059</v>
      </c>
      <c r="AG142" s="178" t="s">
        <v>2631</v>
      </c>
      <c r="AH142" s="324"/>
      <c r="AI142" s="179"/>
    </row>
    <row r="143" spans="1:49" ht="41.5" customHeight="1" x14ac:dyDescent="0.2">
      <c r="A143" s="171">
        <v>135</v>
      </c>
      <c r="B143" s="172" t="s">
        <v>2327</v>
      </c>
      <c r="C143" s="172" t="s">
        <v>2860</v>
      </c>
      <c r="D143" s="186" t="s">
        <v>2632</v>
      </c>
      <c r="E143" s="195" t="s">
        <v>2633</v>
      </c>
      <c r="F143" s="208" t="s">
        <v>2854</v>
      </c>
      <c r="G143" s="175" t="s">
        <v>2059</v>
      </c>
      <c r="H143" s="176" t="s">
        <v>2059</v>
      </c>
      <c r="I143" s="177" t="s">
        <v>2059</v>
      </c>
      <c r="J143" s="177" t="s">
        <v>2059</v>
      </c>
      <c r="K143" s="177" t="s">
        <v>2059</v>
      </c>
      <c r="L143" s="177" t="s">
        <v>1901</v>
      </c>
      <c r="M143" s="177" t="s">
        <v>1901</v>
      </c>
      <c r="N143" s="177" t="s">
        <v>2059</v>
      </c>
      <c r="O143" s="177" t="s">
        <v>2059</v>
      </c>
      <c r="P143" s="177" t="s">
        <v>2059</v>
      </c>
      <c r="Q143" s="177" t="s">
        <v>2059</v>
      </c>
      <c r="R143" s="177" t="s">
        <v>2059</v>
      </c>
      <c r="S143" s="177" t="s">
        <v>1901</v>
      </c>
      <c r="T143" s="177" t="s">
        <v>2059</v>
      </c>
      <c r="U143" s="177" t="s">
        <v>2059</v>
      </c>
      <c r="V143" s="177" t="s">
        <v>2059</v>
      </c>
      <c r="W143" s="177" t="s">
        <v>2059</v>
      </c>
      <c r="X143" s="177" t="s">
        <v>2059</v>
      </c>
      <c r="Y143" s="177" t="s">
        <v>2059</v>
      </c>
      <c r="Z143" s="177" t="s">
        <v>2059</v>
      </c>
      <c r="AA143" s="177" t="s">
        <v>2059</v>
      </c>
      <c r="AB143" s="177" t="s">
        <v>2059</v>
      </c>
      <c r="AC143" s="177" t="s">
        <v>2059</v>
      </c>
      <c r="AD143" s="177" t="s">
        <v>2059</v>
      </c>
      <c r="AE143" s="177" t="s">
        <v>2059</v>
      </c>
      <c r="AF143" s="177" t="s">
        <v>2059</v>
      </c>
      <c r="AG143" s="178"/>
      <c r="AH143" s="323"/>
      <c r="AI143" s="179"/>
    </row>
    <row r="144" spans="1:49" ht="41.5" customHeight="1" x14ac:dyDescent="0.2">
      <c r="A144" s="171">
        <v>136</v>
      </c>
      <c r="B144" s="172" t="s">
        <v>2400</v>
      </c>
      <c r="C144" s="172" t="s">
        <v>2908</v>
      </c>
      <c r="D144" s="181" t="s">
        <v>2634</v>
      </c>
      <c r="E144" s="194" t="s">
        <v>2635</v>
      </c>
      <c r="F144" s="207" t="s">
        <v>2636</v>
      </c>
      <c r="G144" s="175" t="s">
        <v>1901</v>
      </c>
      <c r="H144" s="176" t="s">
        <v>2059</v>
      </c>
      <c r="I144" s="177" t="s">
        <v>2059</v>
      </c>
      <c r="J144" s="177" t="s">
        <v>1901</v>
      </c>
      <c r="K144" s="177" t="s">
        <v>2059</v>
      </c>
      <c r="L144" s="177" t="s">
        <v>2059</v>
      </c>
      <c r="M144" s="177" t="s">
        <v>2059</v>
      </c>
      <c r="N144" s="177" t="s">
        <v>2059</v>
      </c>
      <c r="O144" s="177" t="s">
        <v>2059</v>
      </c>
      <c r="P144" s="177" t="s">
        <v>2059</v>
      </c>
      <c r="Q144" s="177" t="s">
        <v>2059</v>
      </c>
      <c r="R144" s="177" t="s">
        <v>2059</v>
      </c>
      <c r="S144" s="177" t="s">
        <v>2059</v>
      </c>
      <c r="T144" s="177" t="s">
        <v>2059</v>
      </c>
      <c r="U144" s="177" t="s">
        <v>2059</v>
      </c>
      <c r="V144" s="177" t="s">
        <v>2059</v>
      </c>
      <c r="W144" s="177" t="s">
        <v>2059</v>
      </c>
      <c r="X144" s="177" t="s">
        <v>2059</v>
      </c>
      <c r="Y144" s="177" t="s">
        <v>2059</v>
      </c>
      <c r="Z144" s="177" t="s">
        <v>2059</v>
      </c>
      <c r="AA144" s="177" t="s">
        <v>2059</v>
      </c>
      <c r="AB144" s="177" t="s">
        <v>1901</v>
      </c>
      <c r="AC144" s="177" t="s">
        <v>2059</v>
      </c>
      <c r="AD144" s="177" t="s">
        <v>2059</v>
      </c>
      <c r="AE144" s="177" t="s">
        <v>2059</v>
      </c>
      <c r="AF144" s="177" t="s">
        <v>2059</v>
      </c>
      <c r="AG144" s="178"/>
      <c r="AH144" s="324"/>
      <c r="AI144" s="179"/>
    </row>
    <row r="145" spans="1:35" ht="41.5" customHeight="1" x14ac:dyDescent="0.2">
      <c r="A145" s="171">
        <v>137</v>
      </c>
      <c r="B145" s="172" t="s">
        <v>2400</v>
      </c>
      <c r="C145" s="172" t="s">
        <v>2909</v>
      </c>
      <c r="D145" s="181" t="s">
        <v>2637</v>
      </c>
      <c r="E145" s="194" t="s">
        <v>2638</v>
      </c>
      <c r="F145" s="206" t="s">
        <v>2639</v>
      </c>
      <c r="G145" s="175" t="s">
        <v>2059</v>
      </c>
      <c r="H145" s="176" t="s">
        <v>2059</v>
      </c>
      <c r="I145" s="177" t="s">
        <v>2059</v>
      </c>
      <c r="J145" s="177" t="s">
        <v>2059</v>
      </c>
      <c r="K145" s="177" t="s">
        <v>2059</v>
      </c>
      <c r="L145" s="177" t="s">
        <v>1901</v>
      </c>
      <c r="M145" s="177" t="s">
        <v>2059</v>
      </c>
      <c r="N145" s="177" t="s">
        <v>2059</v>
      </c>
      <c r="O145" s="177" t="s">
        <v>2059</v>
      </c>
      <c r="P145" s="177" t="s">
        <v>2059</v>
      </c>
      <c r="Q145" s="177" t="s">
        <v>2059</v>
      </c>
      <c r="R145" s="177" t="s">
        <v>2059</v>
      </c>
      <c r="S145" s="177" t="s">
        <v>2059</v>
      </c>
      <c r="T145" s="177" t="s">
        <v>1901</v>
      </c>
      <c r="U145" s="177" t="s">
        <v>2059</v>
      </c>
      <c r="V145" s="177" t="s">
        <v>2059</v>
      </c>
      <c r="W145" s="177" t="s">
        <v>2059</v>
      </c>
      <c r="X145" s="177" t="s">
        <v>2059</v>
      </c>
      <c r="Y145" s="177" t="s">
        <v>2059</v>
      </c>
      <c r="Z145" s="177" t="s">
        <v>2059</v>
      </c>
      <c r="AA145" s="177" t="s">
        <v>2059</v>
      </c>
      <c r="AB145" s="177" t="s">
        <v>1901</v>
      </c>
      <c r="AC145" s="177" t="s">
        <v>2059</v>
      </c>
      <c r="AD145" s="177" t="s">
        <v>2059</v>
      </c>
      <c r="AE145" s="177" t="s">
        <v>2059</v>
      </c>
      <c r="AF145" s="177" t="s">
        <v>2059</v>
      </c>
      <c r="AG145" s="178"/>
      <c r="AH145" s="324"/>
      <c r="AI145" s="179"/>
    </row>
    <row r="146" spans="1:35" ht="41.5" customHeight="1" x14ac:dyDescent="0.2">
      <c r="A146" s="171">
        <v>138</v>
      </c>
      <c r="B146" s="172" t="s">
        <v>2323</v>
      </c>
      <c r="C146" s="172" t="s">
        <v>2910</v>
      </c>
      <c r="D146" s="181" t="s">
        <v>2640</v>
      </c>
      <c r="E146" s="195" t="s">
        <v>2641</v>
      </c>
      <c r="F146" s="207" t="s">
        <v>2642</v>
      </c>
      <c r="G146" s="175" t="s">
        <v>2059</v>
      </c>
      <c r="H146" s="176" t="s">
        <v>2059</v>
      </c>
      <c r="I146" s="177" t="s">
        <v>2059</v>
      </c>
      <c r="J146" s="177" t="s">
        <v>2059</v>
      </c>
      <c r="K146" s="177" t="s">
        <v>2059</v>
      </c>
      <c r="L146" s="177" t="s">
        <v>1901</v>
      </c>
      <c r="M146" s="177" t="s">
        <v>2059</v>
      </c>
      <c r="N146" s="177" t="s">
        <v>2059</v>
      </c>
      <c r="O146" s="177" t="s">
        <v>2059</v>
      </c>
      <c r="P146" s="177" t="s">
        <v>2059</v>
      </c>
      <c r="Q146" s="177" t="s">
        <v>2059</v>
      </c>
      <c r="R146" s="177" t="s">
        <v>2059</v>
      </c>
      <c r="S146" s="177" t="s">
        <v>2059</v>
      </c>
      <c r="T146" s="177" t="s">
        <v>1901</v>
      </c>
      <c r="U146" s="177" t="s">
        <v>2059</v>
      </c>
      <c r="V146" s="177" t="s">
        <v>2059</v>
      </c>
      <c r="W146" s="177" t="s">
        <v>2059</v>
      </c>
      <c r="X146" s="177" t="s">
        <v>2059</v>
      </c>
      <c r="Y146" s="177" t="s">
        <v>2059</v>
      </c>
      <c r="Z146" s="177" t="s">
        <v>1899</v>
      </c>
      <c r="AA146" s="177" t="s">
        <v>2059</v>
      </c>
      <c r="AB146" s="177" t="s">
        <v>2059</v>
      </c>
      <c r="AC146" s="177" t="s">
        <v>2059</v>
      </c>
      <c r="AD146" s="177" t="s">
        <v>2059</v>
      </c>
      <c r="AE146" s="177" t="s">
        <v>2059</v>
      </c>
      <c r="AF146" s="177"/>
      <c r="AG146" s="178"/>
      <c r="AH146" s="324"/>
      <c r="AI146" s="179"/>
    </row>
    <row r="147" spans="1:35" ht="41.5" customHeight="1" x14ac:dyDescent="0.2">
      <c r="A147" s="171">
        <v>139</v>
      </c>
      <c r="B147" s="172" t="s">
        <v>2400</v>
      </c>
      <c r="C147" s="172" t="s">
        <v>2643</v>
      </c>
      <c r="D147" s="181" t="s">
        <v>2644</v>
      </c>
      <c r="E147" s="194" t="s">
        <v>2643</v>
      </c>
      <c r="F147" s="206" t="s">
        <v>2255</v>
      </c>
      <c r="G147" s="175" t="s">
        <v>2059</v>
      </c>
      <c r="H147" s="176" t="s">
        <v>2059</v>
      </c>
      <c r="I147" s="177" t="s">
        <v>2059</v>
      </c>
      <c r="J147" s="177" t="s">
        <v>2059</v>
      </c>
      <c r="K147" s="177" t="s">
        <v>2059</v>
      </c>
      <c r="L147" s="177" t="s">
        <v>1901</v>
      </c>
      <c r="M147" s="177" t="s">
        <v>2059</v>
      </c>
      <c r="N147" s="177" t="s">
        <v>2059</v>
      </c>
      <c r="O147" s="177" t="s">
        <v>2059</v>
      </c>
      <c r="P147" s="177" t="s">
        <v>2059</v>
      </c>
      <c r="Q147" s="177" t="s">
        <v>2059</v>
      </c>
      <c r="R147" s="177" t="s">
        <v>2059</v>
      </c>
      <c r="S147" s="177" t="s">
        <v>1901</v>
      </c>
      <c r="T147" s="177" t="s">
        <v>1901</v>
      </c>
      <c r="U147" s="177" t="s">
        <v>2059</v>
      </c>
      <c r="V147" s="177" t="s">
        <v>1901</v>
      </c>
      <c r="W147" s="177" t="s">
        <v>1901</v>
      </c>
      <c r="X147" s="177" t="s">
        <v>1901</v>
      </c>
      <c r="Y147" s="177" t="s">
        <v>2059</v>
      </c>
      <c r="Z147" s="177" t="s">
        <v>2059</v>
      </c>
      <c r="AA147" s="177" t="s">
        <v>2059</v>
      </c>
      <c r="AB147" s="177" t="s">
        <v>2059</v>
      </c>
      <c r="AC147" s="177" t="s">
        <v>2059</v>
      </c>
      <c r="AD147" s="177" t="s">
        <v>2059</v>
      </c>
      <c r="AE147" s="177" t="s">
        <v>2059</v>
      </c>
      <c r="AF147" s="177"/>
      <c r="AG147" s="178"/>
      <c r="AH147" s="324"/>
      <c r="AI147" s="179"/>
    </row>
    <row r="148" spans="1:35" ht="41.5" customHeight="1" x14ac:dyDescent="0.2">
      <c r="A148" s="171">
        <v>140</v>
      </c>
      <c r="B148" s="172" t="s">
        <v>61</v>
      </c>
      <c r="C148" s="172" t="s">
        <v>2911</v>
      </c>
      <c r="D148" s="186" t="s">
        <v>2645</v>
      </c>
      <c r="E148" s="194" t="s">
        <v>2646</v>
      </c>
      <c r="F148" s="208" t="s">
        <v>2256</v>
      </c>
      <c r="G148" s="175" t="s">
        <v>2059</v>
      </c>
      <c r="H148" s="176" t="s">
        <v>2059</v>
      </c>
      <c r="I148" s="177" t="s">
        <v>2059</v>
      </c>
      <c r="J148" s="177" t="s">
        <v>2059</v>
      </c>
      <c r="K148" s="177" t="s">
        <v>2059</v>
      </c>
      <c r="L148" s="177" t="s">
        <v>2059</v>
      </c>
      <c r="M148" s="177" t="s">
        <v>2059</v>
      </c>
      <c r="N148" s="177" t="s">
        <v>2059</v>
      </c>
      <c r="O148" s="177" t="s">
        <v>2059</v>
      </c>
      <c r="P148" s="177" t="s">
        <v>2059</v>
      </c>
      <c r="Q148" s="177" t="s">
        <v>2059</v>
      </c>
      <c r="R148" s="177" t="s">
        <v>2059</v>
      </c>
      <c r="S148" s="177" t="s">
        <v>2059</v>
      </c>
      <c r="T148" s="177" t="s">
        <v>2059</v>
      </c>
      <c r="U148" s="177" t="s">
        <v>2059</v>
      </c>
      <c r="V148" s="177" t="s">
        <v>2059</v>
      </c>
      <c r="W148" s="177" t="s">
        <v>2059</v>
      </c>
      <c r="X148" s="177" t="s">
        <v>2059</v>
      </c>
      <c r="Y148" s="177" t="s">
        <v>2059</v>
      </c>
      <c r="Z148" s="177" t="s">
        <v>2059</v>
      </c>
      <c r="AA148" s="177" t="s">
        <v>1901</v>
      </c>
      <c r="AB148" s="177" t="s">
        <v>2059</v>
      </c>
      <c r="AC148" s="177" t="s">
        <v>2059</v>
      </c>
      <c r="AD148" s="177" t="s">
        <v>2059</v>
      </c>
      <c r="AE148" s="177" t="s">
        <v>2059</v>
      </c>
      <c r="AF148" s="177" t="s">
        <v>2059</v>
      </c>
      <c r="AG148" s="178" t="s">
        <v>2059</v>
      </c>
      <c r="AH148" s="323"/>
      <c r="AI148" s="179"/>
    </row>
    <row r="149" spans="1:35" ht="41.5" customHeight="1" x14ac:dyDescent="0.2">
      <c r="A149" s="171">
        <v>141</v>
      </c>
      <c r="B149" s="172" t="s">
        <v>2351</v>
      </c>
      <c r="C149" s="172" t="s">
        <v>2912</v>
      </c>
      <c r="D149" s="181" t="s">
        <v>3001</v>
      </c>
      <c r="E149" s="194" t="s">
        <v>2647</v>
      </c>
      <c r="F149" s="206" t="s">
        <v>2648</v>
      </c>
      <c r="G149" s="175" t="s">
        <v>2059</v>
      </c>
      <c r="H149" s="176" t="s">
        <v>2059</v>
      </c>
      <c r="I149" s="177" t="s">
        <v>2059</v>
      </c>
      <c r="J149" s="177" t="s">
        <v>2059</v>
      </c>
      <c r="K149" s="177" t="s">
        <v>2059</v>
      </c>
      <c r="L149" s="177" t="s">
        <v>1901</v>
      </c>
      <c r="M149" s="177" t="s">
        <v>2059</v>
      </c>
      <c r="N149" s="177" t="s">
        <v>2059</v>
      </c>
      <c r="O149" s="177" t="s">
        <v>2059</v>
      </c>
      <c r="P149" s="177" t="s">
        <v>2059</v>
      </c>
      <c r="Q149" s="177" t="s">
        <v>2059</v>
      </c>
      <c r="R149" s="177" t="s">
        <v>2059</v>
      </c>
      <c r="S149" s="177" t="s">
        <v>2059</v>
      </c>
      <c r="T149" s="177" t="s">
        <v>1901</v>
      </c>
      <c r="U149" s="177" t="s">
        <v>2059</v>
      </c>
      <c r="V149" s="177" t="s">
        <v>2059</v>
      </c>
      <c r="W149" s="177" t="s">
        <v>2059</v>
      </c>
      <c r="X149" s="177" t="s">
        <v>2059</v>
      </c>
      <c r="Y149" s="177" t="s">
        <v>2059</v>
      </c>
      <c r="Z149" s="177" t="s">
        <v>2059</v>
      </c>
      <c r="AA149" s="177" t="s">
        <v>2059</v>
      </c>
      <c r="AB149" s="177" t="s">
        <v>2059</v>
      </c>
      <c r="AC149" s="177" t="s">
        <v>1901</v>
      </c>
      <c r="AD149" s="177" t="s">
        <v>2059</v>
      </c>
      <c r="AE149" s="177" t="s">
        <v>2059</v>
      </c>
      <c r="AF149" s="177"/>
      <c r="AG149" s="178"/>
      <c r="AH149" s="324"/>
      <c r="AI149" s="179"/>
    </row>
    <row r="150" spans="1:35" ht="41.5" customHeight="1" x14ac:dyDescent="0.2">
      <c r="A150" s="171">
        <v>142</v>
      </c>
      <c r="B150" s="172" t="s">
        <v>2323</v>
      </c>
      <c r="C150" s="172" t="s">
        <v>2913</v>
      </c>
      <c r="D150" s="181" t="s">
        <v>2649</v>
      </c>
      <c r="E150" s="196" t="s">
        <v>2650</v>
      </c>
      <c r="F150" s="206" t="s">
        <v>2651</v>
      </c>
      <c r="G150" s="175" t="s">
        <v>1901</v>
      </c>
      <c r="H150" s="176" t="s">
        <v>1901</v>
      </c>
      <c r="I150" s="177" t="s">
        <v>1901</v>
      </c>
      <c r="J150" s="177" t="s">
        <v>2059</v>
      </c>
      <c r="K150" s="177" t="s">
        <v>1901</v>
      </c>
      <c r="L150" s="177" t="s">
        <v>1901</v>
      </c>
      <c r="M150" s="177" t="s">
        <v>1901</v>
      </c>
      <c r="N150" s="177" t="s">
        <v>1901</v>
      </c>
      <c r="O150" s="177" t="s">
        <v>1901</v>
      </c>
      <c r="P150" s="177" t="s">
        <v>1901</v>
      </c>
      <c r="Q150" s="177" t="s">
        <v>2059</v>
      </c>
      <c r="R150" s="177" t="s">
        <v>1901</v>
      </c>
      <c r="S150" s="177" t="s">
        <v>2059</v>
      </c>
      <c r="T150" s="177" t="s">
        <v>2059</v>
      </c>
      <c r="U150" s="177" t="s">
        <v>2059</v>
      </c>
      <c r="V150" s="177" t="s">
        <v>1901</v>
      </c>
      <c r="W150" s="177" t="s">
        <v>2059</v>
      </c>
      <c r="X150" s="177" t="s">
        <v>1901</v>
      </c>
      <c r="Y150" s="177" t="s">
        <v>1901</v>
      </c>
      <c r="Z150" s="177" t="s">
        <v>2059</v>
      </c>
      <c r="AA150" s="177" t="s">
        <v>2059</v>
      </c>
      <c r="AB150" s="177" t="s">
        <v>2059</v>
      </c>
      <c r="AC150" s="177" t="s">
        <v>2059</v>
      </c>
      <c r="AD150" s="177" t="s">
        <v>2059</v>
      </c>
      <c r="AE150" s="177" t="s">
        <v>2059</v>
      </c>
      <c r="AF150" s="177"/>
      <c r="AG150" s="178"/>
      <c r="AH150" s="324"/>
      <c r="AI150" s="179"/>
    </row>
    <row r="151" spans="1:35" ht="41.5" customHeight="1" x14ac:dyDescent="0.2">
      <c r="A151" s="171">
        <v>143</v>
      </c>
      <c r="B151" s="172" t="s">
        <v>2323</v>
      </c>
      <c r="C151" s="172" t="s">
        <v>2652</v>
      </c>
      <c r="D151" s="181" t="s">
        <v>2653</v>
      </c>
      <c r="E151" s="203" t="s">
        <v>2652</v>
      </c>
      <c r="F151" s="206" t="s">
        <v>2654</v>
      </c>
      <c r="G151" s="175" t="s">
        <v>1899</v>
      </c>
      <c r="H151" s="176" t="s">
        <v>1901</v>
      </c>
      <c r="I151" s="177" t="s">
        <v>1901</v>
      </c>
      <c r="J151" s="177" t="s">
        <v>2059</v>
      </c>
      <c r="K151" s="177" t="s">
        <v>1901</v>
      </c>
      <c r="L151" s="177" t="s">
        <v>1901</v>
      </c>
      <c r="M151" s="177" t="s">
        <v>1901</v>
      </c>
      <c r="N151" s="177" t="s">
        <v>1899</v>
      </c>
      <c r="O151" s="177" t="s">
        <v>1899</v>
      </c>
      <c r="P151" s="177" t="s">
        <v>2059</v>
      </c>
      <c r="Q151" s="177" t="s">
        <v>1901</v>
      </c>
      <c r="R151" s="177" t="s">
        <v>1901</v>
      </c>
      <c r="S151" s="177" t="s">
        <v>2059</v>
      </c>
      <c r="T151" s="177" t="s">
        <v>1901</v>
      </c>
      <c r="U151" s="177" t="s">
        <v>2059</v>
      </c>
      <c r="V151" s="177" t="s">
        <v>1899</v>
      </c>
      <c r="W151" s="177" t="s">
        <v>2059</v>
      </c>
      <c r="X151" s="177" t="s">
        <v>1901</v>
      </c>
      <c r="Y151" s="177" t="s">
        <v>1899</v>
      </c>
      <c r="Z151" s="177" t="s">
        <v>1899</v>
      </c>
      <c r="AA151" s="177" t="s">
        <v>2059</v>
      </c>
      <c r="AB151" s="177" t="s">
        <v>2059</v>
      </c>
      <c r="AC151" s="177" t="s">
        <v>2059</v>
      </c>
      <c r="AD151" s="177" t="s">
        <v>1901</v>
      </c>
      <c r="AE151" s="177" t="s">
        <v>1899</v>
      </c>
      <c r="AF151" s="177" t="s">
        <v>1901</v>
      </c>
      <c r="AG151" s="178" t="s">
        <v>2218</v>
      </c>
      <c r="AH151" s="324"/>
      <c r="AI151" s="179"/>
    </row>
    <row r="152" spans="1:35" ht="41.5" customHeight="1" x14ac:dyDescent="0.2">
      <c r="A152" s="171">
        <v>144</v>
      </c>
      <c r="B152" s="172" t="s">
        <v>2309</v>
      </c>
      <c r="C152" s="172" t="s">
        <v>2316</v>
      </c>
      <c r="D152" s="181" t="s">
        <v>2655</v>
      </c>
      <c r="E152" s="196" t="s">
        <v>2656</v>
      </c>
      <c r="F152" s="207" t="s">
        <v>2257</v>
      </c>
      <c r="G152" s="175" t="s">
        <v>1901</v>
      </c>
      <c r="H152" s="176" t="s">
        <v>2059</v>
      </c>
      <c r="I152" s="177" t="s">
        <v>2059</v>
      </c>
      <c r="J152" s="177" t="s">
        <v>1901</v>
      </c>
      <c r="K152" s="177" t="s">
        <v>2059</v>
      </c>
      <c r="L152" s="177" t="s">
        <v>1901</v>
      </c>
      <c r="M152" s="177" t="s">
        <v>2059</v>
      </c>
      <c r="N152" s="177" t="s">
        <v>2059</v>
      </c>
      <c r="O152" s="177" t="s">
        <v>2059</v>
      </c>
      <c r="P152" s="177" t="s">
        <v>2059</v>
      </c>
      <c r="Q152" s="177" t="s">
        <v>2059</v>
      </c>
      <c r="R152" s="177" t="s">
        <v>2059</v>
      </c>
      <c r="S152" s="177" t="s">
        <v>1901</v>
      </c>
      <c r="T152" s="177" t="s">
        <v>1901</v>
      </c>
      <c r="U152" s="177" t="s">
        <v>2059</v>
      </c>
      <c r="V152" s="177" t="s">
        <v>1901</v>
      </c>
      <c r="W152" s="177" t="s">
        <v>1901</v>
      </c>
      <c r="X152" s="177" t="s">
        <v>1901</v>
      </c>
      <c r="Y152" s="177" t="s">
        <v>2059</v>
      </c>
      <c r="Z152" s="177" t="s">
        <v>1901</v>
      </c>
      <c r="AA152" s="177" t="s">
        <v>1901</v>
      </c>
      <c r="AB152" s="177" t="s">
        <v>1901</v>
      </c>
      <c r="AC152" s="177" t="s">
        <v>1901</v>
      </c>
      <c r="AD152" s="177" t="s">
        <v>2059</v>
      </c>
      <c r="AE152" s="177" t="s">
        <v>2059</v>
      </c>
      <c r="AF152" s="177" t="s">
        <v>2059</v>
      </c>
      <c r="AG152" s="178" t="s">
        <v>2059</v>
      </c>
      <c r="AH152" s="323"/>
      <c r="AI152" s="179"/>
    </row>
    <row r="153" spans="1:35" ht="41.5" customHeight="1" x14ac:dyDescent="0.2">
      <c r="A153" s="171">
        <v>145</v>
      </c>
      <c r="B153" s="172" t="s">
        <v>2327</v>
      </c>
      <c r="C153" s="172" t="s">
        <v>2316</v>
      </c>
      <c r="D153" s="181" t="s">
        <v>2657</v>
      </c>
      <c r="E153" s="194" t="s">
        <v>2105</v>
      </c>
      <c r="F153" s="206" t="s">
        <v>2658</v>
      </c>
      <c r="G153" s="175" t="s">
        <v>1901</v>
      </c>
      <c r="H153" s="176" t="s">
        <v>2059</v>
      </c>
      <c r="I153" s="177" t="s">
        <v>2059</v>
      </c>
      <c r="J153" s="177" t="s">
        <v>2059</v>
      </c>
      <c r="K153" s="177" t="s">
        <v>2059</v>
      </c>
      <c r="L153" s="177" t="s">
        <v>2059</v>
      </c>
      <c r="M153" s="177" t="s">
        <v>2059</v>
      </c>
      <c r="N153" s="177" t="s">
        <v>2059</v>
      </c>
      <c r="O153" s="177" t="s">
        <v>2059</v>
      </c>
      <c r="P153" s="177"/>
      <c r="Q153" s="177" t="s">
        <v>2059</v>
      </c>
      <c r="R153" s="177" t="s">
        <v>2059</v>
      </c>
      <c r="S153" s="177" t="s">
        <v>2059</v>
      </c>
      <c r="T153" s="177" t="s">
        <v>2059</v>
      </c>
      <c r="U153" s="177" t="s">
        <v>1900</v>
      </c>
      <c r="V153" s="177" t="s">
        <v>2059</v>
      </c>
      <c r="W153" s="177" t="s">
        <v>2059</v>
      </c>
      <c r="X153" s="177" t="s">
        <v>2059</v>
      </c>
      <c r="Y153" s="177" t="s">
        <v>2059</v>
      </c>
      <c r="Z153" s="177" t="s">
        <v>2059</v>
      </c>
      <c r="AA153" s="177" t="s">
        <v>2059</v>
      </c>
      <c r="AB153" s="177" t="s">
        <v>2059</v>
      </c>
      <c r="AC153" s="177" t="s">
        <v>2059</v>
      </c>
      <c r="AD153" s="177"/>
      <c r="AE153" s="177" t="s">
        <v>2059</v>
      </c>
      <c r="AF153" s="177" t="s">
        <v>2059</v>
      </c>
      <c r="AG153" s="178" t="s">
        <v>2059</v>
      </c>
      <c r="AH153" s="323"/>
      <c r="AI153" s="179"/>
    </row>
    <row r="154" spans="1:35" ht="41.5" customHeight="1" x14ac:dyDescent="0.2">
      <c r="A154" s="171">
        <v>146</v>
      </c>
      <c r="B154" s="172" t="s">
        <v>2327</v>
      </c>
      <c r="C154" s="172" t="s">
        <v>2860</v>
      </c>
      <c r="D154" s="181" t="s">
        <v>2659</v>
      </c>
      <c r="E154" s="194" t="s">
        <v>2660</v>
      </c>
      <c r="F154" s="207" t="s">
        <v>2855</v>
      </c>
      <c r="G154" s="175" t="s">
        <v>2059</v>
      </c>
      <c r="H154" s="176" t="s">
        <v>2059</v>
      </c>
      <c r="I154" s="177" t="s">
        <v>2059</v>
      </c>
      <c r="J154" s="177" t="s">
        <v>2059</v>
      </c>
      <c r="K154" s="177" t="s">
        <v>2059</v>
      </c>
      <c r="L154" s="177" t="s">
        <v>2059</v>
      </c>
      <c r="M154" s="177" t="s">
        <v>2059</v>
      </c>
      <c r="N154" s="177" t="s">
        <v>2059</v>
      </c>
      <c r="O154" s="177" t="s">
        <v>2059</v>
      </c>
      <c r="P154" s="177" t="s">
        <v>2059</v>
      </c>
      <c r="Q154" s="177" t="s">
        <v>2059</v>
      </c>
      <c r="R154" s="177" t="s">
        <v>2059</v>
      </c>
      <c r="S154" s="177" t="s">
        <v>2059</v>
      </c>
      <c r="T154" s="177" t="s">
        <v>1901</v>
      </c>
      <c r="U154" s="177" t="s">
        <v>2059</v>
      </c>
      <c r="V154" s="177" t="s">
        <v>2059</v>
      </c>
      <c r="W154" s="177" t="s">
        <v>2059</v>
      </c>
      <c r="X154" s="177" t="s">
        <v>2059</v>
      </c>
      <c r="Y154" s="177" t="s">
        <v>2059</v>
      </c>
      <c r="Z154" s="177" t="s">
        <v>2059</v>
      </c>
      <c r="AA154" s="177" t="s">
        <v>2059</v>
      </c>
      <c r="AB154" s="177" t="s">
        <v>2059</v>
      </c>
      <c r="AC154" s="177" t="s">
        <v>2059</v>
      </c>
      <c r="AD154" s="177" t="s">
        <v>2059</v>
      </c>
      <c r="AE154" s="177" t="s">
        <v>2059</v>
      </c>
      <c r="AF154" s="177" t="s">
        <v>2059</v>
      </c>
      <c r="AG154" s="178" t="s">
        <v>2059</v>
      </c>
      <c r="AH154" s="323"/>
      <c r="AI154" s="179"/>
    </row>
    <row r="155" spans="1:35" ht="41.5" customHeight="1" x14ac:dyDescent="0.2">
      <c r="A155" s="171">
        <v>147</v>
      </c>
      <c r="B155" s="172" t="s">
        <v>2327</v>
      </c>
      <c r="C155" s="172" t="s">
        <v>2316</v>
      </c>
      <c r="D155" s="181" t="s">
        <v>2661</v>
      </c>
      <c r="E155" s="194" t="s">
        <v>2662</v>
      </c>
      <c r="F155" s="206" t="s">
        <v>2295</v>
      </c>
      <c r="G155" s="175" t="s">
        <v>1901</v>
      </c>
      <c r="H155" s="176" t="s">
        <v>1901</v>
      </c>
      <c r="I155" s="177" t="s">
        <v>2059</v>
      </c>
      <c r="J155" s="177" t="s">
        <v>2059</v>
      </c>
      <c r="K155" s="177" t="s">
        <v>2059</v>
      </c>
      <c r="L155" s="177" t="s">
        <v>2059</v>
      </c>
      <c r="M155" s="177" t="s">
        <v>2059</v>
      </c>
      <c r="N155" s="177" t="s">
        <v>2059</v>
      </c>
      <c r="O155" s="177" t="s">
        <v>2059</v>
      </c>
      <c r="P155" s="177" t="s">
        <v>2059</v>
      </c>
      <c r="Q155" s="177" t="s">
        <v>2059</v>
      </c>
      <c r="R155" s="177" t="s">
        <v>2059</v>
      </c>
      <c r="S155" s="177" t="s">
        <v>1901</v>
      </c>
      <c r="T155" s="177" t="s">
        <v>2059</v>
      </c>
      <c r="U155" s="177" t="s">
        <v>2059</v>
      </c>
      <c r="V155" s="177" t="s">
        <v>2059</v>
      </c>
      <c r="W155" s="177" t="s">
        <v>2059</v>
      </c>
      <c r="X155" s="177" t="s">
        <v>2059</v>
      </c>
      <c r="Y155" s="177" t="s">
        <v>2059</v>
      </c>
      <c r="Z155" s="177" t="s">
        <v>2059</v>
      </c>
      <c r="AA155" s="177" t="s">
        <v>2059</v>
      </c>
      <c r="AB155" s="177" t="s">
        <v>2059</v>
      </c>
      <c r="AC155" s="177" t="s">
        <v>2059</v>
      </c>
      <c r="AD155" s="177" t="s">
        <v>2059</v>
      </c>
      <c r="AE155" s="177" t="s">
        <v>1901</v>
      </c>
      <c r="AF155" s="177" t="s">
        <v>2059</v>
      </c>
      <c r="AG155" s="178" t="s">
        <v>2059</v>
      </c>
      <c r="AH155" s="323"/>
      <c r="AI155" s="179"/>
    </row>
    <row r="156" spans="1:35" ht="41.5" customHeight="1" x14ac:dyDescent="0.2">
      <c r="A156" s="171">
        <v>148</v>
      </c>
      <c r="B156" s="172" t="s">
        <v>2327</v>
      </c>
      <c r="C156" s="172" t="s">
        <v>2914</v>
      </c>
      <c r="D156" s="181" t="s">
        <v>2663</v>
      </c>
      <c r="E156" s="180" t="s">
        <v>2664</v>
      </c>
      <c r="F156" s="206" t="s">
        <v>2258</v>
      </c>
      <c r="G156" s="175" t="s">
        <v>2059</v>
      </c>
      <c r="H156" s="176" t="s">
        <v>2059</v>
      </c>
      <c r="I156" s="177" t="s">
        <v>2059</v>
      </c>
      <c r="J156" s="177" t="s">
        <v>2059</v>
      </c>
      <c r="K156" s="177" t="s">
        <v>1901</v>
      </c>
      <c r="L156" s="177" t="s">
        <v>1900</v>
      </c>
      <c r="M156" s="177" t="s">
        <v>1900</v>
      </c>
      <c r="N156" s="177" t="s">
        <v>2059</v>
      </c>
      <c r="O156" s="177" t="s">
        <v>2059</v>
      </c>
      <c r="P156" s="177" t="s">
        <v>2059</v>
      </c>
      <c r="Q156" s="177" t="s">
        <v>2059</v>
      </c>
      <c r="R156" s="177" t="s">
        <v>2059</v>
      </c>
      <c r="S156" s="177" t="s">
        <v>2059</v>
      </c>
      <c r="T156" s="177" t="s">
        <v>2059</v>
      </c>
      <c r="U156" s="177" t="s">
        <v>2059</v>
      </c>
      <c r="V156" s="177" t="s">
        <v>2059</v>
      </c>
      <c r="W156" s="177" t="s">
        <v>2059</v>
      </c>
      <c r="X156" s="177" t="s">
        <v>2059</v>
      </c>
      <c r="Y156" s="177" t="s">
        <v>2059</v>
      </c>
      <c r="Z156" s="177" t="s">
        <v>2059</v>
      </c>
      <c r="AA156" s="177" t="s">
        <v>2059</v>
      </c>
      <c r="AB156" s="177" t="s">
        <v>2059</v>
      </c>
      <c r="AC156" s="177" t="s">
        <v>2059</v>
      </c>
      <c r="AD156" s="177" t="s">
        <v>2059</v>
      </c>
      <c r="AE156" s="177" t="s">
        <v>2059</v>
      </c>
      <c r="AF156" s="177"/>
      <c r="AG156" s="178"/>
      <c r="AH156" s="324"/>
      <c r="AI156" s="179"/>
    </row>
    <row r="157" spans="1:35" ht="41.5" customHeight="1" x14ac:dyDescent="0.2">
      <c r="A157" s="171">
        <v>149</v>
      </c>
      <c r="B157" s="172" t="s">
        <v>2415</v>
      </c>
      <c r="C157" s="172" t="s">
        <v>2316</v>
      </c>
      <c r="D157" s="181" t="s">
        <v>2665</v>
      </c>
      <c r="E157" s="196" t="s">
        <v>2666</v>
      </c>
      <c r="F157" s="199" t="s">
        <v>2667</v>
      </c>
      <c r="G157" s="175" t="s">
        <v>1901</v>
      </c>
      <c r="H157" s="176" t="s">
        <v>2059</v>
      </c>
      <c r="I157" s="177" t="s">
        <v>2059</v>
      </c>
      <c r="J157" s="177" t="s">
        <v>2059</v>
      </c>
      <c r="K157" s="177" t="s">
        <v>1901</v>
      </c>
      <c r="L157" s="177" t="s">
        <v>2059</v>
      </c>
      <c r="M157" s="177" t="s">
        <v>2059</v>
      </c>
      <c r="N157" s="177" t="s">
        <v>2059</v>
      </c>
      <c r="O157" s="177" t="s">
        <v>2059</v>
      </c>
      <c r="P157" s="177" t="s">
        <v>2059</v>
      </c>
      <c r="Q157" s="177" t="s">
        <v>2059</v>
      </c>
      <c r="R157" s="177" t="s">
        <v>2059</v>
      </c>
      <c r="S157" s="177" t="s">
        <v>2059</v>
      </c>
      <c r="T157" s="177" t="s">
        <v>2059</v>
      </c>
      <c r="U157" s="177" t="s">
        <v>2059</v>
      </c>
      <c r="V157" s="177" t="s">
        <v>2059</v>
      </c>
      <c r="W157" s="177" t="s">
        <v>2059</v>
      </c>
      <c r="X157" s="177" t="s">
        <v>2059</v>
      </c>
      <c r="Y157" s="177" t="s">
        <v>2059</v>
      </c>
      <c r="Z157" s="177" t="s">
        <v>2059</v>
      </c>
      <c r="AA157" s="177" t="s">
        <v>2059</v>
      </c>
      <c r="AB157" s="177" t="s">
        <v>2059</v>
      </c>
      <c r="AC157" s="177" t="s">
        <v>2059</v>
      </c>
      <c r="AD157" s="177" t="s">
        <v>2059</v>
      </c>
      <c r="AE157" s="177" t="s">
        <v>1901</v>
      </c>
      <c r="AF157" s="177" t="s">
        <v>2059</v>
      </c>
      <c r="AG157" s="178" t="s">
        <v>2059</v>
      </c>
      <c r="AH157" s="323"/>
      <c r="AI157" s="179"/>
    </row>
    <row r="158" spans="1:35" ht="41.5" customHeight="1" x14ac:dyDescent="0.2">
      <c r="A158" s="171">
        <v>150</v>
      </c>
      <c r="B158" s="172" t="s">
        <v>2415</v>
      </c>
      <c r="C158" s="172" t="s">
        <v>2668</v>
      </c>
      <c r="D158" s="181" t="s">
        <v>2669</v>
      </c>
      <c r="E158" s="194" t="s">
        <v>2668</v>
      </c>
      <c r="F158" s="199" t="s">
        <v>2670</v>
      </c>
      <c r="G158" s="175" t="s">
        <v>1901</v>
      </c>
      <c r="H158" s="176" t="s">
        <v>2059</v>
      </c>
      <c r="I158" s="177" t="s">
        <v>2059</v>
      </c>
      <c r="J158" s="177" t="s">
        <v>2059</v>
      </c>
      <c r="K158" s="177" t="s">
        <v>2059</v>
      </c>
      <c r="L158" s="177" t="s">
        <v>2059</v>
      </c>
      <c r="M158" s="177" t="s">
        <v>1901</v>
      </c>
      <c r="N158" s="177" t="s">
        <v>2059</v>
      </c>
      <c r="O158" s="177" t="s">
        <v>2059</v>
      </c>
      <c r="P158" s="177" t="s">
        <v>2059</v>
      </c>
      <c r="Q158" s="177" t="s">
        <v>2059</v>
      </c>
      <c r="R158" s="177" t="s">
        <v>2059</v>
      </c>
      <c r="S158" s="177" t="s">
        <v>2059</v>
      </c>
      <c r="T158" s="177" t="s">
        <v>1901</v>
      </c>
      <c r="U158" s="177" t="s">
        <v>2059</v>
      </c>
      <c r="V158" s="177" t="s">
        <v>2059</v>
      </c>
      <c r="W158" s="177" t="s">
        <v>2059</v>
      </c>
      <c r="X158" s="177" t="s">
        <v>2059</v>
      </c>
      <c r="Y158" s="177" t="s">
        <v>2059</v>
      </c>
      <c r="Z158" s="177" t="s">
        <v>2059</v>
      </c>
      <c r="AA158" s="177" t="s">
        <v>2059</v>
      </c>
      <c r="AB158" s="177" t="s">
        <v>2059</v>
      </c>
      <c r="AC158" s="177" t="s">
        <v>2059</v>
      </c>
      <c r="AD158" s="177" t="s">
        <v>2059</v>
      </c>
      <c r="AE158" s="177" t="s">
        <v>2059</v>
      </c>
      <c r="AF158" s="177" t="s">
        <v>2059</v>
      </c>
      <c r="AG158" s="178"/>
      <c r="AH158" s="324"/>
      <c r="AI158" s="179"/>
    </row>
    <row r="159" spans="1:35" ht="41.5" customHeight="1" x14ac:dyDescent="0.2">
      <c r="A159" s="171">
        <v>151</v>
      </c>
      <c r="B159" s="172" t="s">
        <v>2434</v>
      </c>
      <c r="C159" s="172" t="s">
        <v>2884</v>
      </c>
      <c r="D159" s="181" t="s">
        <v>2671</v>
      </c>
      <c r="E159" s="196" t="s">
        <v>2672</v>
      </c>
      <c r="F159" s="199" t="s">
        <v>2673</v>
      </c>
      <c r="G159" s="175" t="s">
        <v>1899</v>
      </c>
      <c r="H159" s="176" t="s">
        <v>2059</v>
      </c>
      <c r="I159" s="177" t="s">
        <v>1899</v>
      </c>
      <c r="J159" s="177" t="s">
        <v>2059</v>
      </c>
      <c r="K159" s="177" t="s">
        <v>2059</v>
      </c>
      <c r="L159" s="177" t="s">
        <v>2059</v>
      </c>
      <c r="M159" s="177" t="s">
        <v>1899</v>
      </c>
      <c r="N159" s="177" t="s">
        <v>1899</v>
      </c>
      <c r="O159" s="177" t="s">
        <v>1899</v>
      </c>
      <c r="P159" s="177" t="s">
        <v>2059</v>
      </c>
      <c r="Q159" s="177" t="s">
        <v>2059</v>
      </c>
      <c r="R159" s="177" t="s">
        <v>2059</v>
      </c>
      <c r="S159" s="177" t="s">
        <v>1901</v>
      </c>
      <c r="T159" s="177" t="s">
        <v>1899</v>
      </c>
      <c r="U159" s="177" t="s">
        <v>2059</v>
      </c>
      <c r="V159" s="177" t="s">
        <v>2059</v>
      </c>
      <c r="W159" s="177" t="s">
        <v>2059</v>
      </c>
      <c r="X159" s="177" t="s">
        <v>2059</v>
      </c>
      <c r="Y159" s="177" t="s">
        <v>2059</v>
      </c>
      <c r="Z159" s="177" t="s">
        <v>1901</v>
      </c>
      <c r="AA159" s="177" t="s">
        <v>1901</v>
      </c>
      <c r="AB159" s="177" t="s">
        <v>2059</v>
      </c>
      <c r="AC159" s="177" t="s">
        <v>2059</v>
      </c>
      <c r="AD159" s="177" t="s">
        <v>2059</v>
      </c>
      <c r="AE159" s="177" t="s">
        <v>1899</v>
      </c>
      <c r="AF159" s="177" t="s">
        <v>2059</v>
      </c>
      <c r="AG159" s="178" t="s">
        <v>2059</v>
      </c>
      <c r="AH159" s="324" t="s">
        <v>2059</v>
      </c>
      <c r="AI159" s="179"/>
    </row>
    <row r="160" spans="1:35" ht="41.5" customHeight="1" x14ac:dyDescent="0.2">
      <c r="A160" s="171">
        <v>152</v>
      </c>
      <c r="B160" s="172" t="s">
        <v>2423</v>
      </c>
      <c r="C160" s="172" t="s">
        <v>2310</v>
      </c>
      <c r="D160" s="181" t="s">
        <v>2674</v>
      </c>
      <c r="E160" s="194" t="s">
        <v>2675</v>
      </c>
      <c r="F160" s="199" t="s">
        <v>2259</v>
      </c>
      <c r="G160" s="175" t="s">
        <v>2059</v>
      </c>
      <c r="H160" s="176" t="s">
        <v>2059</v>
      </c>
      <c r="I160" s="177" t="s">
        <v>2059</v>
      </c>
      <c r="J160" s="177" t="s">
        <v>2059</v>
      </c>
      <c r="K160" s="177" t="s">
        <v>2059</v>
      </c>
      <c r="L160" s="177" t="s">
        <v>2059</v>
      </c>
      <c r="M160" s="177" t="s">
        <v>2059</v>
      </c>
      <c r="N160" s="177" t="s">
        <v>2059</v>
      </c>
      <c r="O160" s="177" t="s">
        <v>2059</v>
      </c>
      <c r="P160" s="177"/>
      <c r="Q160" s="177" t="s">
        <v>2059</v>
      </c>
      <c r="R160" s="177" t="s">
        <v>2059</v>
      </c>
      <c r="S160" s="177" t="s">
        <v>1901</v>
      </c>
      <c r="T160" s="177" t="s">
        <v>2059</v>
      </c>
      <c r="U160" s="177" t="s">
        <v>2059</v>
      </c>
      <c r="V160" s="177" t="s">
        <v>2059</v>
      </c>
      <c r="W160" s="177" t="s">
        <v>2059</v>
      </c>
      <c r="X160" s="177" t="s">
        <v>2059</v>
      </c>
      <c r="Y160" s="177" t="s">
        <v>2059</v>
      </c>
      <c r="Z160" s="177" t="s">
        <v>2059</v>
      </c>
      <c r="AA160" s="177" t="s">
        <v>1901</v>
      </c>
      <c r="AB160" s="177" t="s">
        <v>2059</v>
      </c>
      <c r="AC160" s="177" t="s">
        <v>2059</v>
      </c>
      <c r="AD160" s="177"/>
      <c r="AE160" s="177" t="s">
        <v>2059</v>
      </c>
      <c r="AF160" s="177" t="s">
        <v>1901</v>
      </c>
      <c r="AG160" s="178" t="s">
        <v>2089</v>
      </c>
      <c r="AH160" s="323"/>
      <c r="AI160" s="179"/>
    </row>
    <row r="161" spans="1:35" ht="41.5" customHeight="1" x14ac:dyDescent="0.2">
      <c r="A161" s="171">
        <v>153</v>
      </c>
      <c r="B161" s="172" t="s">
        <v>2309</v>
      </c>
      <c r="C161" s="172" t="s">
        <v>2676</v>
      </c>
      <c r="D161" s="181" t="s">
        <v>2677</v>
      </c>
      <c r="E161" s="194" t="s">
        <v>2676</v>
      </c>
      <c r="F161" s="199" t="s">
        <v>2678</v>
      </c>
      <c r="G161" s="175" t="s">
        <v>1901</v>
      </c>
      <c r="H161" s="176" t="s">
        <v>2059</v>
      </c>
      <c r="I161" s="177" t="s">
        <v>2059</v>
      </c>
      <c r="J161" s="177" t="s">
        <v>2059</v>
      </c>
      <c r="K161" s="177" t="s">
        <v>2059</v>
      </c>
      <c r="L161" s="177" t="s">
        <v>2059</v>
      </c>
      <c r="M161" s="177" t="s">
        <v>2059</v>
      </c>
      <c r="N161" s="177" t="s">
        <v>2059</v>
      </c>
      <c r="O161" s="177" t="s">
        <v>2059</v>
      </c>
      <c r="P161" s="177" t="s">
        <v>2059</v>
      </c>
      <c r="Q161" s="177" t="s">
        <v>2059</v>
      </c>
      <c r="R161" s="177" t="s">
        <v>2059</v>
      </c>
      <c r="S161" s="177" t="s">
        <v>2059</v>
      </c>
      <c r="T161" s="177" t="s">
        <v>2059</v>
      </c>
      <c r="U161" s="177" t="s">
        <v>2059</v>
      </c>
      <c r="V161" s="177" t="s">
        <v>2059</v>
      </c>
      <c r="W161" s="177" t="s">
        <v>2059</v>
      </c>
      <c r="X161" s="177" t="s">
        <v>2059</v>
      </c>
      <c r="Y161" s="177" t="s">
        <v>2059</v>
      </c>
      <c r="Z161" s="177" t="s">
        <v>2059</v>
      </c>
      <c r="AA161" s="177" t="s">
        <v>2059</v>
      </c>
      <c r="AB161" s="177" t="s">
        <v>1901</v>
      </c>
      <c r="AC161" s="177" t="s">
        <v>2059</v>
      </c>
      <c r="AD161" s="177" t="s">
        <v>2059</v>
      </c>
      <c r="AE161" s="177" t="s">
        <v>1901</v>
      </c>
      <c r="AF161" s="177" t="s">
        <v>1901</v>
      </c>
      <c r="AG161" s="178" t="s">
        <v>2679</v>
      </c>
      <c r="AH161" s="324"/>
      <c r="AI161" s="179"/>
    </row>
    <row r="162" spans="1:35" ht="41.5" customHeight="1" x14ac:dyDescent="0.2">
      <c r="A162" s="171">
        <v>154</v>
      </c>
      <c r="B162" s="172" t="s">
        <v>2319</v>
      </c>
      <c r="C162" s="172" t="s">
        <v>2860</v>
      </c>
      <c r="D162" s="181" t="s">
        <v>2680</v>
      </c>
      <c r="E162" s="194" t="s">
        <v>2681</v>
      </c>
      <c r="F162" s="199" t="s">
        <v>2856</v>
      </c>
      <c r="G162" s="175" t="s">
        <v>2059</v>
      </c>
      <c r="H162" s="176" t="s">
        <v>2059</v>
      </c>
      <c r="I162" s="177" t="s">
        <v>2059</v>
      </c>
      <c r="J162" s="177" t="s">
        <v>2059</v>
      </c>
      <c r="K162" s="177" t="s">
        <v>2059</v>
      </c>
      <c r="L162" s="177" t="s">
        <v>2059</v>
      </c>
      <c r="M162" s="177" t="s">
        <v>2059</v>
      </c>
      <c r="N162" s="177" t="s">
        <v>2059</v>
      </c>
      <c r="O162" s="177" t="s">
        <v>2059</v>
      </c>
      <c r="P162" s="177" t="s">
        <v>2059</v>
      </c>
      <c r="Q162" s="177" t="s">
        <v>2059</v>
      </c>
      <c r="R162" s="177" t="s">
        <v>2059</v>
      </c>
      <c r="S162" s="177" t="s">
        <v>2059</v>
      </c>
      <c r="T162" s="177" t="s">
        <v>1901</v>
      </c>
      <c r="U162" s="177" t="s">
        <v>2059</v>
      </c>
      <c r="V162" s="177" t="s">
        <v>2059</v>
      </c>
      <c r="W162" s="177" t="s">
        <v>2059</v>
      </c>
      <c r="X162" s="177" t="s">
        <v>2059</v>
      </c>
      <c r="Y162" s="177" t="s">
        <v>2059</v>
      </c>
      <c r="Z162" s="177" t="s">
        <v>2059</v>
      </c>
      <c r="AA162" s="177" t="s">
        <v>2059</v>
      </c>
      <c r="AB162" s="177" t="s">
        <v>2059</v>
      </c>
      <c r="AC162" s="177" t="s">
        <v>2059</v>
      </c>
      <c r="AD162" s="177" t="s">
        <v>1901</v>
      </c>
      <c r="AE162" s="177" t="s">
        <v>2059</v>
      </c>
      <c r="AF162" s="177" t="s">
        <v>2059</v>
      </c>
      <c r="AG162" s="178" t="s">
        <v>2059</v>
      </c>
      <c r="AH162" s="323"/>
      <c r="AI162" s="179"/>
    </row>
    <row r="163" spans="1:35" ht="41.5" customHeight="1" x14ac:dyDescent="0.2">
      <c r="A163" s="171">
        <v>155</v>
      </c>
      <c r="B163" s="172" t="s">
        <v>2327</v>
      </c>
      <c r="C163" s="172" t="s">
        <v>2316</v>
      </c>
      <c r="D163" s="181" t="s">
        <v>2682</v>
      </c>
      <c r="E163" s="194" t="s">
        <v>2683</v>
      </c>
      <c r="F163" s="199" t="s">
        <v>2260</v>
      </c>
      <c r="G163" s="175" t="s">
        <v>2059</v>
      </c>
      <c r="H163" s="176" t="s">
        <v>2059</v>
      </c>
      <c r="I163" s="177" t="s">
        <v>2059</v>
      </c>
      <c r="J163" s="177" t="s">
        <v>2059</v>
      </c>
      <c r="K163" s="177" t="s">
        <v>1901</v>
      </c>
      <c r="L163" s="177" t="s">
        <v>2059</v>
      </c>
      <c r="M163" s="177" t="s">
        <v>1901</v>
      </c>
      <c r="N163" s="177" t="s">
        <v>1901</v>
      </c>
      <c r="O163" s="177" t="s">
        <v>2059</v>
      </c>
      <c r="P163" s="177" t="s">
        <v>2059</v>
      </c>
      <c r="Q163" s="177" t="s">
        <v>2059</v>
      </c>
      <c r="R163" s="177" t="s">
        <v>2059</v>
      </c>
      <c r="S163" s="177" t="s">
        <v>2059</v>
      </c>
      <c r="T163" s="177" t="s">
        <v>2059</v>
      </c>
      <c r="U163" s="177" t="s">
        <v>2059</v>
      </c>
      <c r="V163" s="177" t="s">
        <v>2059</v>
      </c>
      <c r="W163" s="177" t="s">
        <v>2059</v>
      </c>
      <c r="X163" s="177" t="s">
        <v>2059</v>
      </c>
      <c r="Y163" s="177" t="s">
        <v>2059</v>
      </c>
      <c r="Z163" s="177" t="s">
        <v>2059</v>
      </c>
      <c r="AA163" s="177" t="s">
        <v>2059</v>
      </c>
      <c r="AB163" s="177" t="s">
        <v>2059</v>
      </c>
      <c r="AC163" s="177" t="s">
        <v>2059</v>
      </c>
      <c r="AD163" s="177" t="s">
        <v>2059</v>
      </c>
      <c r="AE163" s="177" t="s">
        <v>2059</v>
      </c>
      <c r="AF163" s="177" t="s">
        <v>2059</v>
      </c>
      <c r="AG163" s="178" t="s">
        <v>2059</v>
      </c>
      <c r="AH163" s="323"/>
      <c r="AI163" s="179"/>
    </row>
    <row r="164" spans="1:35" ht="41.5" customHeight="1" x14ac:dyDescent="0.2">
      <c r="A164" s="171">
        <v>156</v>
      </c>
      <c r="B164" s="172" t="s">
        <v>61</v>
      </c>
      <c r="C164" s="172" t="s">
        <v>2316</v>
      </c>
      <c r="D164" s="181" t="s">
        <v>2684</v>
      </c>
      <c r="E164" s="194" t="s">
        <v>2685</v>
      </c>
      <c r="F164" s="199" t="s">
        <v>2686</v>
      </c>
      <c r="G164" s="175" t="s">
        <v>1901</v>
      </c>
      <c r="H164" s="176" t="s">
        <v>1899</v>
      </c>
      <c r="I164" s="177" t="s">
        <v>2059</v>
      </c>
      <c r="J164" s="177" t="s">
        <v>2059</v>
      </c>
      <c r="K164" s="177" t="s">
        <v>2059</v>
      </c>
      <c r="L164" s="177" t="s">
        <v>2059</v>
      </c>
      <c r="M164" s="177" t="s">
        <v>2059</v>
      </c>
      <c r="N164" s="177" t="s">
        <v>2059</v>
      </c>
      <c r="O164" s="177" t="s">
        <v>2059</v>
      </c>
      <c r="P164" s="177" t="s">
        <v>2059</v>
      </c>
      <c r="Q164" s="177" t="s">
        <v>2059</v>
      </c>
      <c r="R164" s="177" t="s">
        <v>2059</v>
      </c>
      <c r="S164" s="177" t="s">
        <v>2059</v>
      </c>
      <c r="T164" s="177" t="s">
        <v>2059</v>
      </c>
      <c r="U164" s="177" t="s">
        <v>2059</v>
      </c>
      <c r="V164" s="177" t="s">
        <v>2059</v>
      </c>
      <c r="W164" s="177" t="s">
        <v>2059</v>
      </c>
      <c r="X164" s="177" t="s">
        <v>2059</v>
      </c>
      <c r="Y164" s="177" t="s">
        <v>2059</v>
      </c>
      <c r="Z164" s="177" t="s">
        <v>2059</v>
      </c>
      <c r="AA164" s="177" t="s">
        <v>2059</v>
      </c>
      <c r="AB164" s="177" t="s">
        <v>2059</v>
      </c>
      <c r="AC164" s="177" t="s">
        <v>2059</v>
      </c>
      <c r="AD164" s="177" t="s">
        <v>2059</v>
      </c>
      <c r="AE164" s="177" t="s">
        <v>2059</v>
      </c>
      <c r="AF164" s="177" t="s">
        <v>1899</v>
      </c>
      <c r="AG164" s="178" t="s">
        <v>2951</v>
      </c>
      <c r="AH164" s="323"/>
      <c r="AI164" s="179"/>
    </row>
    <row r="165" spans="1:35" ht="41.5" customHeight="1" x14ac:dyDescent="0.2">
      <c r="A165" s="171">
        <v>157</v>
      </c>
      <c r="B165" s="172" t="s">
        <v>61</v>
      </c>
      <c r="C165" s="172" t="s">
        <v>2915</v>
      </c>
      <c r="D165" s="181" t="s">
        <v>2687</v>
      </c>
      <c r="E165" s="194" t="s">
        <v>2688</v>
      </c>
      <c r="F165" s="199" t="s">
        <v>2689</v>
      </c>
      <c r="G165" s="175" t="s">
        <v>2059</v>
      </c>
      <c r="H165" s="176" t="s">
        <v>2059</v>
      </c>
      <c r="I165" s="177" t="s">
        <v>2059</v>
      </c>
      <c r="J165" s="177" t="s">
        <v>2059</v>
      </c>
      <c r="K165" s="177" t="s">
        <v>1901</v>
      </c>
      <c r="L165" s="177" t="s">
        <v>2059</v>
      </c>
      <c r="M165" s="177" t="s">
        <v>2059</v>
      </c>
      <c r="N165" s="177" t="s">
        <v>2059</v>
      </c>
      <c r="O165" s="177" t="s">
        <v>2059</v>
      </c>
      <c r="P165" s="177" t="s">
        <v>1901</v>
      </c>
      <c r="Q165" s="177" t="s">
        <v>2059</v>
      </c>
      <c r="R165" s="177" t="s">
        <v>2059</v>
      </c>
      <c r="S165" s="177" t="s">
        <v>1901</v>
      </c>
      <c r="T165" s="177" t="s">
        <v>2059</v>
      </c>
      <c r="U165" s="177" t="s">
        <v>2059</v>
      </c>
      <c r="V165" s="177" t="s">
        <v>2059</v>
      </c>
      <c r="W165" s="177" t="s">
        <v>2059</v>
      </c>
      <c r="X165" s="177" t="s">
        <v>2059</v>
      </c>
      <c r="Y165" s="177" t="s">
        <v>2059</v>
      </c>
      <c r="Z165" s="177" t="s">
        <v>2059</v>
      </c>
      <c r="AA165" s="177" t="s">
        <v>2059</v>
      </c>
      <c r="AB165" s="177" t="s">
        <v>2059</v>
      </c>
      <c r="AC165" s="177" t="s">
        <v>2059</v>
      </c>
      <c r="AD165" s="177" t="s">
        <v>2059</v>
      </c>
      <c r="AE165" s="177" t="s">
        <v>1901</v>
      </c>
      <c r="AF165" s="177" t="s">
        <v>2059</v>
      </c>
      <c r="AG165" s="178"/>
      <c r="AH165" s="324"/>
      <c r="AI165" s="179"/>
    </row>
    <row r="166" spans="1:35" ht="41.5" customHeight="1" x14ac:dyDescent="0.2">
      <c r="A166" s="171">
        <v>158</v>
      </c>
      <c r="B166" s="172" t="s">
        <v>2315</v>
      </c>
      <c r="C166" s="172" t="s">
        <v>2916</v>
      </c>
      <c r="D166" s="181" t="s">
        <v>2690</v>
      </c>
      <c r="E166" s="180" t="s">
        <v>2691</v>
      </c>
      <c r="F166" s="199" t="s">
        <v>2692</v>
      </c>
      <c r="G166" s="175" t="s">
        <v>2059</v>
      </c>
      <c r="H166" s="176" t="s">
        <v>2059</v>
      </c>
      <c r="I166" s="177" t="s">
        <v>2059</v>
      </c>
      <c r="J166" s="177" t="s">
        <v>2059</v>
      </c>
      <c r="K166" s="177" t="s">
        <v>2059</v>
      </c>
      <c r="L166" s="177" t="s">
        <v>2059</v>
      </c>
      <c r="M166" s="177" t="s">
        <v>2059</v>
      </c>
      <c r="N166" s="177" t="s">
        <v>2059</v>
      </c>
      <c r="O166" s="177" t="s">
        <v>1901</v>
      </c>
      <c r="P166" s="177" t="s">
        <v>1901</v>
      </c>
      <c r="Q166" s="177" t="s">
        <v>2059</v>
      </c>
      <c r="R166" s="177" t="s">
        <v>2059</v>
      </c>
      <c r="S166" s="177" t="s">
        <v>1901</v>
      </c>
      <c r="T166" s="177" t="s">
        <v>2059</v>
      </c>
      <c r="U166" s="177" t="s">
        <v>2059</v>
      </c>
      <c r="V166" s="177" t="s">
        <v>2059</v>
      </c>
      <c r="W166" s="177" t="s">
        <v>2059</v>
      </c>
      <c r="X166" s="177" t="s">
        <v>2059</v>
      </c>
      <c r="Y166" s="177" t="s">
        <v>2059</v>
      </c>
      <c r="Z166" s="177" t="s">
        <v>2059</v>
      </c>
      <c r="AA166" s="177" t="s">
        <v>2059</v>
      </c>
      <c r="AB166" s="177" t="s">
        <v>2059</v>
      </c>
      <c r="AC166" s="177" t="s">
        <v>2059</v>
      </c>
      <c r="AD166" s="177" t="s">
        <v>2059</v>
      </c>
      <c r="AE166" s="177" t="s">
        <v>2059</v>
      </c>
      <c r="AF166" s="177"/>
      <c r="AG166" s="178"/>
      <c r="AH166" s="324"/>
      <c r="AI166" s="179"/>
    </row>
    <row r="167" spans="1:35" ht="41.5" customHeight="1" x14ac:dyDescent="0.2">
      <c r="A167" s="171">
        <v>159</v>
      </c>
      <c r="B167" s="172" t="s">
        <v>2327</v>
      </c>
      <c r="C167" s="172" t="s">
        <v>2917</v>
      </c>
      <c r="D167" s="181" t="s">
        <v>2693</v>
      </c>
      <c r="E167" s="195" t="s">
        <v>2694</v>
      </c>
      <c r="F167" s="199" t="s">
        <v>2695</v>
      </c>
      <c r="G167" s="175" t="s">
        <v>2059</v>
      </c>
      <c r="H167" s="176" t="s">
        <v>2059</v>
      </c>
      <c r="I167" s="177" t="s">
        <v>2059</v>
      </c>
      <c r="J167" s="177" t="s">
        <v>2059</v>
      </c>
      <c r="K167" s="177" t="s">
        <v>2059</v>
      </c>
      <c r="L167" s="177" t="s">
        <v>2059</v>
      </c>
      <c r="M167" s="177" t="s">
        <v>2059</v>
      </c>
      <c r="N167" s="177" t="s">
        <v>2059</v>
      </c>
      <c r="O167" s="177" t="s">
        <v>2059</v>
      </c>
      <c r="P167" s="177" t="s">
        <v>2059</v>
      </c>
      <c r="Q167" s="177" t="s">
        <v>2059</v>
      </c>
      <c r="R167" s="177" t="s">
        <v>2059</v>
      </c>
      <c r="S167" s="177" t="s">
        <v>1901</v>
      </c>
      <c r="T167" s="177" t="s">
        <v>2059</v>
      </c>
      <c r="U167" s="177" t="s">
        <v>2059</v>
      </c>
      <c r="V167" s="177" t="s">
        <v>2059</v>
      </c>
      <c r="W167" s="177" t="s">
        <v>2059</v>
      </c>
      <c r="X167" s="177" t="s">
        <v>2059</v>
      </c>
      <c r="Y167" s="177" t="s">
        <v>2059</v>
      </c>
      <c r="Z167" s="177" t="s">
        <v>2059</v>
      </c>
      <c r="AA167" s="177" t="s">
        <v>2059</v>
      </c>
      <c r="AB167" s="177" t="s">
        <v>2059</v>
      </c>
      <c r="AC167" s="177" t="s">
        <v>2059</v>
      </c>
      <c r="AD167" s="177" t="s">
        <v>2059</v>
      </c>
      <c r="AE167" s="177" t="s">
        <v>2059</v>
      </c>
      <c r="AF167" s="177"/>
      <c r="AG167" s="178"/>
      <c r="AH167" s="324"/>
      <c r="AI167" s="179"/>
    </row>
    <row r="168" spans="1:35" ht="41.5" customHeight="1" x14ac:dyDescent="0.2">
      <c r="A168" s="171">
        <v>160</v>
      </c>
      <c r="B168" s="172" t="s">
        <v>2327</v>
      </c>
      <c r="C168" s="172" t="s">
        <v>2918</v>
      </c>
      <c r="D168" s="209" t="s">
        <v>2696</v>
      </c>
      <c r="E168" s="194" t="s">
        <v>2697</v>
      </c>
      <c r="F168" s="199" t="s">
        <v>2261</v>
      </c>
      <c r="G168" s="175" t="s">
        <v>2059</v>
      </c>
      <c r="H168" s="176" t="s">
        <v>2059</v>
      </c>
      <c r="I168" s="177" t="s">
        <v>2059</v>
      </c>
      <c r="J168" s="177" t="s">
        <v>2059</v>
      </c>
      <c r="K168" s="177" t="s">
        <v>2059</v>
      </c>
      <c r="L168" s="177" t="s">
        <v>2059</v>
      </c>
      <c r="M168" s="177" t="s">
        <v>2059</v>
      </c>
      <c r="N168" s="177" t="s">
        <v>2059</v>
      </c>
      <c r="O168" s="177" t="s">
        <v>2059</v>
      </c>
      <c r="P168" s="177" t="s">
        <v>2059</v>
      </c>
      <c r="Q168" s="177" t="s">
        <v>2059</v>
      </c>
      <c r="R168" s="177" t="s">
        <v>2059</v>
      </c>
      <c r="S168" s="177" t="s">
        <v>2059</v>
      </c>
      <c r="T168" s="177" t="s">
        <v>2059</v>
      </c>
      <c r="U168" s="177" t="s">
        <v>2059</v>
      </c>
      <c r="V168" s="177" t="s">
        <v>1901</v>
      </c>
      <c r="W168" s="177" t="s">
        <v>1901</v>
      </c>
      <c r="X168" s="177" t="s">
        <v>1901</v>
      </c>
      <c r="Y168" s="177" t="s">
        <v>2059</v>
      </c>
      <c r="Z168" s="177" t="s">
        <v>2059</v>
      </c>
      <c r="AA168" s="177" t="s">
        <v>2059</v>
      </c>
      <c r="AB168" s="177" t="s">
        <v>2059</v>
      </c>
      <c r="AC168" s="177" t="s">
        <v>2059</v>
      </c>
      <c r="AD168" s="177" t="s">
        <v>2059</v>
      </c>
      <c r="AE168" s="177" t="s">
        <v>2059</v>
      </c>
      <c r="AF168" s="177" t="s">
        <v>2059</v>
      </c>
      <c r="AG168" s="178"/>
      <c r="AH168" s="323"/>
      <c r="AI168" s="179"/>
    </row>
    <row r="169" spans="1:35" ht="41.5" customHeight="1" x14ac:dyDescent="0.2">
      <c r="A169" s="171">
        <v>161</v>
      </c>
      <c r="B169" s="172" t="s">
        <v>2323</v>
      </c>
      <c r="C169" s="172" t="s">
        <v>2919</v>
      </c>
      <c r="D169" s="209" t="s">
        <v>3002</v>
      </c>
      <c r="E169" s="195" t="s">
        <v>2698</v>
      </c>
      <c r="F169" s="199" t="s">
        <v>2699</v>
      </c>
      <c r="G169" s="175" t="s">
        <v>2059</v>
      </c>
      <c r="H169" s="176" t="s">
        <v>2059</v>
      </c>
      <c r="I169" s="177" t="s">
        <v>2059</v>
      </c>
      <c r="J169" s="177" t="s">
        <v>2993</v>
      </c>
      <c r="K169" s="177" t="s">
        <v>2059</v>
      </c>
      <c r="L169" s="177" t="s">
        <v>1900</v>
      </c>
      <c r="M169" s="177" t="s">
        <v>2059</v>
      </c>
      <c r="N169" s="177" t="s">
        <v>2059</v>
      </c>
      <c r="O169" s="177" t="s">
        <v>2059</v>
      </c>
      <c r="P169" s="177" t="s">
        <v>2059</v>
      </c>
      <c r="Q169" s="177" t="s">
        <v>2059</v>
      </c>
      <c r="R169" s="177" t="s">
        <v>2059</v>
      </c>
      <c r="S169" s="177" t="s">
        <v>2059</v>
      </c>
      <c r="T169" s="177" t="s">
        <v>2059</v>
      </c>
      <c r="U169" s="177" t="s">
        <v>2059</v>
      </c>
      <c r="V169" s="177" t="s">
        <v>2993</v>
      </c>
      <c r="W169" s="177" t="s">
        <v>1901</v>
      </c>
      <c r="X169" s="177" t="s">
        <v>1901</v>
      </c>
      <c r="Y169" s="177" t="s">
        <v>2059</v>
      </c>
      <c r="Z169" s="177" t="s">
        <v>2059</v>
      </c>
      <c r="AA169" s="177" t="s">
        <v>1901</v>
      </c>
      <c r="AB169" s="177" t="s">
        <v>1901</v>
      </c>
      <c r="AC169" s="177" t="s">
        <v>2993</v>
      </c>
      <c r="AD169" s="177" t="s">
        <v>2059</v>
      </c>
      <c r="AE169" s="177" t="s">
        <v>2059</v>
      </c>
      <c r="AF169" s="177"/>
      <c r="AG169" s="178"/>
      <c r="AH169" s="324"/>
      <c r="AI169" s="179"/>
    </row>
    <row r="170" spans="1:35" ht="41.5" customHeight="1" x14ac:dyDescent="0.2">
      <c r="A170" s="171">
        <v>162</v>
      </c>
      <c r="B170" s="172" t="s">
        <v>61</v>
      </c>
      <c r="C170" s="172" t="s">
        <v>2884</v>
      </c>
      <c r="D170" s="181" t="s">
        <v>2700</v>
      </c>
      <c r="E170" s="195" t="s">
        <v>2701</v>
      </c>
      <c r="F170" s="199" t="s">
        <v>2702</v>
      </c>
      <c r="G170" s="175" t="s">
        <v>1900</v>
      </c>
      <c r="H170" s="176" t="s">
        <v>2059</v>
      </c>
      <c r="I170" s="177" t="s">
        <v>2059</v>
      </c>
      <c r="J170" s="177" t="s">
        <v>2059</v>
      </c>
      <c r="K170" s="177" t="s">
        <v>2059</v>
      </c>
      <c r="L170" s="177" t="s">
        <v>2059</v>
      </c>
      <c r="M170" s="177" t="s">
        <v>1900</v>
      </c>
      <c r="N170" s="177" t="s">
        <v>2059</v>
      </c>
      <c r="O170" s="177" t="s">
        <v>2059</v>
      </c>
      <c r="P170" s="177" t="s">
        <v>2059</v>
      </c>
      <c r="Q170" s="177" t="s">
        <v>2059</v>
      </c>
      <c r="R170" s="177" t="s">
        <v>2059</v>
      </c>
      <c r="S170" s="177" t="s">
        <v>2059</v>
      </c>
      <c r="T170" s="177" t="s">
        <v>2059</v>
      </c>
      <c r="U170" s="177" t="s">
        <v>2059</v>
      </c>
      <c r="V170" s="177" t="s">
        <v>2059</v>
      </c>
      <c r="W170" s="177" t="s">
        <v>2059</v>
      </c>
      <c r="X170" s="177" t="s">
        <v>2059</v>
      </c>
      <c r="Y170" s="177" t="s">
        <v>1901</v>
      </c>
      <c r="Z170" s="177" t="s">
        <v>2059</v>
      </c>
      <c r="AA170" s="177" t="s">
        <v>2059</v>
      </c>
      <c r="AB170" s="177" t="s">
        <v>2059</v>
      </c>
      <c r="AC170" s="177" t="s">
        <v>2059</v>
      </c>
      <c r="AD170" s="177" t="s">
        <v>2059</v>
      </c>
      <c r="AE170" s="177" t="s">
        <v>2059</v>
      </c>
      <c r="AF170" s="177" t="s">
        <v>2059</v>
      </c>
      <c r="AG170" s="178" t="s">
        <v>2059</v>
      </c>
      <c r="AH170" s="324" t="s">
        <v>2059</v>
      </c>
      <c r="AI170" s="179"/>
    </row>
    <row r="171" spans="1:35" ht="41.5" customHeight="1" x14ac:dyDescent="0.2">
      <c r="A171" s="171">
        <v>163</v>
      </c>
      <c r="B171" s="172" t="s">
        <v>2309</v>
      </c>
      <c r="C171" s="172" t="s">
        <v>2920</v>
      </c>
      <c r="D171" s="181" t="s">
        <v>2703</v>
      </c>
      <c r="E171" s="194" t="s">
        <v>2704</v>
      </c>
      <c r="F171" s="199" t="s">
        <v>3011</v>
      </c>
      <c r="G171" s="175" t="s">
        <v>1901</v>
      </c>
      <c r="H171" s="176" t="s">
        <v>2059</v>
      </c>
      <c r="I171" s="177" t="s">
        <v>2059</v>
      </c>
      <c r="J171" s="177" t="s">
        <v>2059</v>
      </c>
      <c r="K171" s="177" t="s">
        <v>2059</v>
      </c>
      <c r="L171" s="177" t="s">
        <v>2059</v>
      </c>
      <c r="M171" s="177" t="s">
        <v>2059</v>
      </c>
      <c r="N171" s="177" t="s">
        <v>2059</v>
      </c>
      <c r="O171" s="177" t="s">
        <v>2059</v>
      </c>
      <c r="P171" s="177" t="s">
        <v>1901</v>
      </c>
      <c r="Q171" s="177" t="s">
        <v>2059</v>
      </c>
      <c r="R171" s="177" t="s">
        <v>2059</v>
      </c>
      <c r="S171" s="177" t="s">
        <v>2059</v>
      </c>
      <c r="T171" s="177" t="s">
        <v>2059</v>
      </c>
      <c r="U171" s="177" t="s">
        <v>2059</v>
      </c>
      <c r="V171" s="177" t="s">
        <v>2059</v>
      </c>
      <c r="W171" s="177" t="s">
        <v>2059</v>
      </c>
      <c r="X171" s="177" t="s">
        <v>2059</v>
      </c>
      <c r="Y171" s="177" t="s">
        <v>2059</v>
      </c>
      <c r="Z171" s="177" t="s">
        <v>2059</v>
      </c>
      <c r="AA171" s="177" t="s">
        <v>2059</v>
      </c>
      <c r="AB171" s="177" t="s">
        <v>2059</v>
      </c>
      <c r="AC171" s="177" t="s">
        <v>1901</v>
      </c>
      <c r="AD171" s="177" t="s">
        <v>2059</v>
      </c>
      <c r="AE171" s="177" t="s">
        <v>2059</v>
      </c>
      <c r="AF171" s="177"/>
      <c r="AG171" s="178"/>
      <c r="AH171" s="324"/>
      <c r="AI171" s="179"/>
    </row>
    <row r="172" spans="1:35" ht="41.5" customHeight="1" x14ac:dyDescent="0.2">
      <c r="A172" s="171">
        <v>164</v>
      </c>
      <c r="B172" s="172" t="s">
        <v>2327</v>
      </c>
      <c r="C172" s="172" t="s">
        <v>2921</v>
      </c>
      <c r="D172" s="181" t="s">
        <v>2705</v>
      </c>
      <c r="E172" s="203" t="s">
        <v>2706</v>
      </c>
      <c r="F172" s="199" t="s">
        <v>2949</v>
      </c>
      <c r="G172" s="175" t="s">
        <v>2059</v>
      </c>
      <c r="H172" s="176" t="s">
        <v>2059</v>
      </c>
      <c r="I172" s="177" t="s">
        <v>1901</v>
      </c>
      <c r="J172" s="177" t="s">
        <v>2059</v>
      </c>
      <c r="K172" s="177" t="s">
        <v>1901</v>
      </c>
      <c r="L172" s="177" t="s">
        <v>2059</v>
      </c>
      <c r="M172" s="177" t="s">
        <v>1901</v>
      </c>
      <c r="N172" s="177" t="s">
        <v>1901</v>
      </c>
      <c r="O172" s="177" t="s">
        <v>2059</v>
      </c>
      <c r="P172" s="177" t="s">
        <v>2059</v>
      </c>
      <c r="Q172" s="177" t="s">
        <v>2059</v>
      </c>
      <c r="R172" s="177" t="s">
        <v>1901</v>
      </c>
      <c r="S172" s="177" t="s">
        <v>2059</v>
      </c>
      <c r="T172" s="177" t="s">
        <v>2059</v>
      </c>
      <c r="U172" s="177" t="s">
        <v>2059</v>
      </c>
      <c r="V172" s="177" t="s">
        <v>2059</v>
      </c>
      <c r="W172" s="177" t="s">
        <v>2059</v>
      </c>
      <c r="X172" s="177" t="s">
        <v>2059</v>
      </c>
      <c r="Y172" s="177" t="s">
        <v>1901</v>
      </c>
      <c r="Z172" s="177" t="s">
        <v>1901</v>
      </c>
      <c r="AA172" s="177" t="s">
        <v>2059</v>
      </c>
      <c r="AB172" s="177" t="s">
        <v>2059</v>
      </c>
      <c r="AC172" s="177" t="s">
        <v>2059</v>
      </c>
      <c r="AD172" s="177" t="s">
        <v>2059</v>
      </c>
      <c r="AE172" s="177" t="s">
        <v>1901</v>
      </c>
      <c r="AF172" s="177" t="s">
        <v>2059</v>
      </c>
      <c r="AG172" s="178" t="s">
        <v>2707</v>
      </c>
      <c r="AH172" s="324"/>
      <c r="AI172" s="179"/>
    </row>
    <row r="173" spans="1:35" ht="41.5" customHeight="1" x14ac:dyDescent="0.2">
      <c r="A173" s="171">
        <v>165</v>
      </c>
      <c r="B173" s="172" t="s">
        <v>2415</v>
      </c>
      <c r="C173" s="172" t="s">
        <v>2708</v>
      </c>
      <c r="D173" s="181" t="s">
        <v>2709</v>
      </c>
      <c r="E173" s="194" t="s">
        <v>2708</v>
      </c>
      <c r="F173" s="199" t="s">
        <v>2710</v>
      </c>
      <c r="G173" s="175" t="s">
        <v>1901</v>
      </c>
      <c r="H173" s="176" t="s">
        <v>2059</v>
      </c>
      <c r="I173" s="177" t="s">
        <v>2059</v>
      </c>
      <c r="J173" s="177" t="s">
        <v>2059</v>
      </c>
      <c r="K173" s="177" t="s">
        <v>2059</v>
      </c>
      <c r="L173" s="177" t="s">
        <v>2059</v>
      </c>
      <c r="M173" s="177" t="s">
        <v>2059</v>
      </c>
      <c r="N173" s="177" t="s">
        <v>2059</v>
      </c>
      <c r="O173" s="177" t="s">
        <v>2059</v>
      </c>
      <c r="P173" s="177" t="s">
        <v>2059</v>
      </c>
      <c r="Q173" s="177" t="s">
        <v>2059</v>
      </c>
      <c r="R173" s="177" t="s">
        <v>2059</v>
      </c>
      <c r="S173" s="177" t="s">
        <v>2059</v>
      </c>
      <c r="T173" s="177" t="s">
        <v>1901</v>
      </c>
      <c r="U173" s="177" t="s">
        <v>2059</v>
      </c>
      <c r="V173" s="177" t="s">
        <v>2059</v>
      </c>
      <c r="W173" s="177" t="s">
        <v>2059</v>
      </c>
      <c r="X173" s="177" t="s">
        <v>2059</v>
      </c>
      <c r="Y173" s="177" t="s">
        <v>2059</v>
      </c>
      <c r="Z173" s="177" t="s">
        <v>2059</v>
      </c>
      <c r="AA173" s="177" t="s">
        <v>2059</v>
      </c>
      <c r="AB173" s="177" t="s">
        <v>2059</v>
      </c>
      <c r="AC173" s="177" t="s">
        <v>2059</v>
      </c>
      <c r="AD173" s="177" t="s">
        <v>2059</v>
      </c>
      <c r="AE173" s="177" t="s">
        <v>2059</v>
      </c>
      <c r="AF173" s="177" t="s">
        <v>2059</v>
      </c>
      <c r="AG173" s="178" t="s">
        <v>2059</v>
      </c>
      <c r="AH173" s="323"/>
      <c r="AI173" s="179"/>
    </row>
    <row r="174" spans="1:35" ht="41.5" customHeight="1" x14ac:dyDescent="0.2">
      <c r="A174" s="171">
        <v>166</v>
      </c>
      <c r="B174" s="172" t="s">
        <v>2319</v>
      </c>
      <c r="C174" s="172" t="s">
        <v>2316</v>
      </c>
      <c r="D174" s="181" t="s">
        <v>2711</v>
      </c>
      <c r="E174" s="196" t="s">
        <v>2712</v>
      </c>
      <c r="F174" s="199" t="s">
        <v>2262</v>
      </c>
      <c r="G174" s="175" t="s">
        <v>2059</v>
      </c>
      <c r="H174" s="176" t="s">
        <v>2059</v>
      </c>
      <c r="I174" s="177" t="s">
        <v>2059</v>
      </c>
      <c r="J174" s="177" t="s">
        <v>2059</v>
      </c>
      <c r="K174" s="177" t="s">
        <v>1901</v>
      </c>
      <c r="L174" s="177" t="s">
        <v>2059</v>
      </c>
      <c r="M174" s="177" t="s">
        <v>2059</v>
      </c>
      <c r="N174" s="177" t="s">
        <v>2059</v>
      </c>
      <c r="O174" s="177" t="s">
        <v>1901</v>
      </c>
      <c r="P174" s="177"/>
      <c r="Q174" s="177" t="s">
        <v>2059</v>
      </c>
      <c r="R174" s="177" t="s">
        <v>2059</v>
      </c>
      <c r="S174" s="177" t="s">
        <v>1901</v>
      </c>
      <c r="T174" s="177" t="s">
        <v>2059</v>
      </c>
      <c r="U174" s="177" t="s">
        <v>2059</v>
      </c>
      <c r="V174" s="177" t="s">
        <v>2059</v>
      </c>
      <c r="W174" s="177" t="s">
        <v>2059</v>
      </c>
      <c r="X174" s="177" t="s">
        <v>2059</v>
      </c>
      <c r="Y174" s="177" t="s">
        <v>2059</v>
      </c>
      <c r="Z174" s="177" t="s">
        <v>2059</v>
      </c>
      <c r="AA174" s="177" t="s">
        <v>2059</v>
      </c>
      <c r="AB174" s="177" t="s">
        <v>2059</v>
      </c>
      <c r="AC174" s="177" t="s">
        <v>2059</v>
      </c>
      <c r="AD174" s="177"/>
      <c r="AE174" s="177" t="s">
        <v>2059</v>
      </c>
      <c r="AF174" s="177" t="s">
        <v>2059</v>
      </c>
      <c r="AG174" s="178" t="s">
        <v>2099</v>
      </c>
      <c r="AH174" s="323"/>
      <c r="AI174" s="179"/>
    </row>
    <row r="175" spans="1:35" ht="41.5" customHeight="1" x14ac:dyDescent="0.2">
      <c r="A175" s="171">
        <v>167</v>
      </c>
      <c r="B175" s="172" t="s">
        <v>2323</v>
      </c>
      <c r="C175" s="172" t="s">
        <v>2922</v>
      </c>
      <c r="D175" s="181" t="s">
        <v>2713</v>
      </c>
      <c r="E175" s="194" t="s">
        <v>2714</v>
      </c>
      <c r="F175" s="199" t="s">
        <v>2263</v>
      </c>
      <c r="G175" s="175" t="s">
        <v>2059</v>
      </c>
      <c r="H175" s="176" t="s">
        <v>2059</v>
      </c>
      <c r="I175" s="177" t="s">
        <v>1899</v>
      </c>
      <c r="J175" s="177" t="s">
        <v>2059</v>
      </c>
      <c r="K175" s="177" t="s">
        <v>1899</v>
      </c>
      <c r="L175" s="177" t="s">
        <v>1899</v>
      </c>
      <c r="M175" s="177" t="s">
        <v>1901</v>
      </c>
      <c r="N175" s="177" t="s">
        <v>1901</v>
      </c>
      <c r="O175" s="177" t="s">
        <v>1899</v>
      </c>
      <c r="P175" s="177" t="s">
        <v>2059</v>
      </c>
      <c r="Q175" s="177" t="s">
        <v>1899</v>
      </c>
      <c r="R175" s="177" t="s">
        <v>1899</v>
      </c>
      <c r="S175" s="177" t="s">
        <v>2059</v>
      </c>
      <c r="T175" s="177" t="s">
        <v>1901</v>
      </c>
      <c r="U175" s="177" t="s">
        <v>2059</v>
      </c>
      <c r="V175" s="177" t="s">
        <v>2059</v>
      </c>
      <c r="W175" s="177" t="s">
        <v>2059</v>
      </c>
      <c r="X175" s="177" t="s">
        <v>2059</v>
      </c>
      <c r="Y175" s="177" t="s">
        <v>1899</v>
      </c>
      <c r="Z175" s="177" t="s">
        <v>2059</v>
      </c>
      <c r="AA175" s="177" t="s">
        <v>2059</v>
      </c>
      <c r="AB175" s="177" t="s">
        <v>2059</v>
      </c>
      <c r="AC175" s="177" t="s">
        <v>2059</v>
      </c>
      <c r="AD175" s="177" t="s">
        <v>2059</v>
      </c>
      <c r="AE175" s="177" t="s">
        <v>1899</v>
      </c>
      <c r="AF175" s="177" t="s">
        <v>2059</v>
      </c>
      <c r="AG175" s="178"/>
      <c r="AH175" s="324"/>
      <c r="AI175" s="179"/>
    </row>
    <row r="176" spans="1:35" ht="41.5" customHeight="1" x14ac:dyDescent="0.2">
      <c r="A176" s="171">
        <v>168</v>
      </c>
      <c r="B176" s="172" t="s">
        <v>2319</v>
      </c>
      <c r="C176" s="172" t="s">
        <v>2316</v>
      </c>
      <c r="D176" s="181" t="s">
        <v>2715</v>
      </c>
      <c r="E176" s="203" t="s">
        <v>2716</v>
      </c>
      <c r="F176" s="199" t="s">
        <v>2264</v>
      </c>
      <c r="G176" s="175" t="s">
        <v>2059</v>
      </c>
      <c r="H176" s="176" t="s">
        <v>2059</v>
      </c>
      <c r="I176" s="177" t="s">
        <v>2059</v>
      </c>
      <c r="J176" s="177" t="s">
        <v>2059</v>
      </c>
      <c r="K176" s="177" t="s">
        <v>2059</v>
      </c>
      <c r="L176" s="177" t="s">
        <v>1901</v>
      </c>
      <c r="M176" s="177" t="s">
        <v>2059</v>
      </c>
      <c r="N176" s="177" t="s">
        <v>2059</v>
      </c>
      <c r="O176" s="177" t="s">
        <v>2059</v>
      </c>
      <c r="P176" s="177"/>
      <c r="Q176" s="177" t="s">
        <v>2059</v>
      </c>
      <c r="R176" s="177" t="s">
        <v>2059</v>
      </c>
      <c r="S176" s="177" t="s">
        <v>2059</v>
      </c>
      <c r="T176" s="177" t="s">
        <v>1901</v>
      </c>
      <c r="U176" s="177" t="s">
        <v>2059</v>
      </c>
      <c r="V176" s="177" t="s">
        <v>2059</v>
      </c>
      <c r="W176" s="177" t="s">
        <v>2059</v>
      </c>
      <c r="X176" s="177" t="s">
        <v>2059</v>
      </c>
      <c r="Y176" s="177" t="s">
        <v>2059</v>
      </c>
      <c r="Z176" s="177" t="s">
        <v>2059</v>
      </c>
      <c r="AA176" s="177" t="s">
        <v>2059</v>
      </c>
      <c r="AB176" s="177" t="s">
        <v>2059</v>
      </c>
      <c r="AC176" s="177" t="s">
        <v>1901</v>
      </c>
      <c r="AD176" s="177"/>
      <c r="AE176" s="177" t="s">
        <v>2059</v>
      </c>
      <c r="AF176" s="177" t="s">
        <v>2059</v>
      </c>
      <c r="AG176" s="178" t="s">
        <v>2090</v>
      </c>
      <c r="AH176" s="323"/>
      <c r="AI176" s="179"/>
    </row>
    <row r="177" spans="1:35" ht="41.5" customHeight="1" x14ac:dyDescent="0.2">
      <c r="A177" s="171">
        <v>169</v>
      </c>
      <c r="B177" s="172" t="s">
        <v>2323</v>
      </c>
      <c r="C177" s="172" t="s">
        <v>2717</v>
      </c>
      <c r="D177" s="181" t="s">
        <v>2718</v>
      </c>
      <c r="E177" s="195" t="s">
        <v>2717</v>
      </c>
      <c r="F177" s="199" t="s">
        <v>2719</v>
      </c>
      <c r="G177" s="175" t="s">
        <v>1901</v>
      </c>
      <c r="H177" s="176" t="s">
        <v>1901</v>
      </c>
      <c r="I177" s="177" t="s">
        <v>2059</v>
      </c>
      <c r="J177" s="177" t="s">
        <v>2059</v>
      </c>
      <c r="K177" s="177" t="s">
        <v>1901</v>
      </c>
      <c r="L177" s="177" t="s">
        <v>1901</v>
      </c>
      <c r="M177" s="177" t="s">
        <v>1901</v>
      </c>
      <c r="N177" s="177" t="s">
        <v>2059</v>
      </c>
      <c r="O177" s="177" t="s">
        <v>2059</v>
      </c>
      <c r="P177" s="177" t="s">
        <v>2059</v>
      </c>
      <c r="Q177" s="177" t="s">
        <v>2059</v>
      </c>
      <c r="R177" s="177" t="s">
        <v>2059</v>
      </c>
      <c r="S177" s="177" t="s">
        <v>1901</v>
      </c>
      <c r="T177" s="177" t="s">
        <v>1901</v>
      </c>
      <c r="U177" s="177" t="s">
        <v>1901</v>
      </c>
      <c r="V177" s="177" t="s">
        <v>2059</v>
      </c>
      <c r="W177" s="177" t="s">
        <v>2059</v>
      </c>
      <c r="X177" s="177" t="s">
        <v>2059</v>
      </c>
      <c r="Y177" s="177" t="s">
        <v>2059</v>
      </c>
      <c r="Z177" s="177" t="s">
        <v>2059</v>
      </c>
      <c r="AA177" s="177" t="s">
        <v>2059</v>
      </c>
      <c r="AB177" s="177" t="s">
        <v>1901</v>
      </c>
      <c r="AC177" s="177" t="s">
        <v>2059</v>
      </c>
      <c r="AD177" s="177" t="s">
        <v>2059</v>
      </c>
      <c r="AE177" s="177" t="s">
        <v>1901</v>
      </c>
      <c r="AF177" s="177" t="s">
        <v>2059</v>
      </c>
      <c r="AG177" s="178"/>
      <c r="AH177" s="324"/>
      <c r="AI177" s="179"/>
    </row>
    <row r="178" spans="1:35" ht="41.5" customHeight="1" x14ac:dyDescent="0.2">
      <c r="A178" s="171">
        <v>170</v>
      </c>
      <c r="B178" s="172" t="s">
        <v>2327</v>
      </c>
      <c r="C178" s="172" t="s">
        <v>2720</v>
      </c>
      <c r="D178" s="181" t="s">
        <v>2721</v>
      </c>
      <c r="E178" s="194" t="s">
        <v>2720</v>
      </c>
      <c r="F178" s="199" t="s">
        <v>2296</v>
      </c>
      <c r="G178" s="175" t="s">
        <v>2059</v>
      </c>
      <c r="H178" s="176" t="s">
        <v>2059</v>
      </c>
      <c r="I178" s="177" t="s">
        <v>2059</v>
      </c>
      <c r="J178" s="177" t="s">
        <v>2059</v>
      </c>
      <c r="K178" s="177" t="s">
        <v>2059</v>
      </c>
      <c r="L178" s="177" t="s">
        <v>2059</v>
      </c>
      <c r="M178" s="177" t="s">
        <v>2059</v>
      </c>
      <c r="N178" s="177" t="s">
        <v>2059</v>
      </c>
      <c r="O178" s="177" t="s">
        <v>2059</v>
      </c>
      <c r="P178" s="177" t="s">
        <v>2059</v>
      </c>
      <c r="Q178" s="177" t="s">
        <v>2059</v>
      </c>
      <c r="R178" s="177" t="s">
        <v>2059</v>
      </c>
      <c r="S178" s="177" t="s">
        <v>2059</v>
      </c>
      <c r="T178" s="177" t="s">
        <v>1901</v>
      </c>
      <c r="U178" s="177" t="s">
        <v>2059</v>
      </c>
      <c r="V178" s="177" t="s">
        <v>2059</v>
      </c>
      <c r="W178" s="177" t="s">
        <v>2059</v>
      </c>
      <c r="X178" s="177" t="s">
        <v>1899</v>
      </c>
      <c r="Y178" s="177" t="s">
        <v>2059</v>
      </c>
      <c r="Z178" s="177" t="s">
        <v>2059</v>
      </c>
      <c r="AA178" s="177" t="s">
        <v>2059</v>
      </c>
      <c r="AB178" s="177" t="s">
        <v>1901</v>
      </c>
      <c r="AC178" s="177" t="s">
        <v>2059</v>
      </c>
      <c r="AD178" s="177" t="s">
        <v>2059</v>
      </c>
      <c r="AE178" s="177" t="s">
        <v>2059</v>
      </c>
      <c r="AF178" s="177" t="s">
        <v>2059</v>
      </c>
      <c r="AG178" s="178"/>
      <c r="AH178" s="324"/>
      <c r="AI178" s="179"/>
    </row>
    <row r="179" spans="1:35" ht="41.5" customHeight="1" x14ac:dyDescent="0.2">
      <c r="A179" s="171">
        <v>171</v>
      </c>
      <c r="B179" s="172" t="s">
        <v>2327</v>
      </c>
      <c r="C179" s="172" t="s">
        <v>2316</v>
      </c>
      <c r="D179" s="181" t="s">
        <v>2722</v>
      </c>
      <c r="E179" s="196" t="s">
        <v>2723</v>
      </c>
      <c r="F179" s="199" t="s">
        <v>2265</v>
      </c>
      <c r="G179" s="175" t="s">
        <v>1901</v>
      </c>
      <c r="H179" s="176" t="s">
        <v>1900</v>
      </c>
      <c r="I179" s="177" t="s">
        <v>2059</v>
      </c>
      <c r="J179" s="177" t="s">
        <v>2059</v>
      </c>
      <c r="K179" s="177" t="s">
        <v>2059</v>
      </c>
      <c r="L179" s="177" t="s">
        <v>2059</v>
      </c>
      <c r="M179" s="177" t="s">
        <v>2059</v>
      </c>
      <c r="N179" s="177" t="s">
        <v>2059</v>
      </c>
      <c r="O179" s="177" t="s">
        <v>2059</v>
      </c>
      <c r="P179" s="177" t="s">
        <v>2059</v>
      </c>
      <c r="Q179" s="177" t="s">
        <v>2059</v>
      </c>
      <c r="R179" s="177" t="s">
        <v>2059</v>
      </c>
      <c r="S179" s="177" t="s">
        <v>2059</v>
      </c>
      <c r="T179" s="177" t="s">
        <v>2059</v>
      </c>
      <c r="U179" s="177" t="s">
        <v>2059</v>
      </c>
      <c r="V179" s="177" t="s">
        <v>2059</v>
      </c>
      <c r="W179" s="177" t="s">
        <v>2059</v>
      </c>
      <c r="X179" s="177" t="s">
        <v>2059</v>
      </c>
      <c r="Y179" s="177" t="s">
        <v>2059</v>
      </c>
      <c r="Z179" s="177" t="s">
        <v>2059</v>
      </c>
      <c r="AA179" s="177" t="s">
        <v>2059</v>
      </c>
      <c r="AB179" s="177" t="s">
        <v>2059</v>
      </c>
      <c r="AC179" s="177" t="s">
        <v>2059</v>
      </c>
      <c r="AD179" s="177" t="s">
        <v>2059</v>
      </c>
      <c r="AE179" s="177" t="s">
        <v>2059</v>
      </c>
      <c r="AF179" s="177" t="s">
        <v>1901</v>
      </c>
      <c r="AG179" s="178" t="s">
        <v>2197</v>
      </c>
      <c r="AH179" s="323"/>
      <c r="AI179" s="179"/>
    </row>
    <row r="180" spans="1:35" ht="41.5" customHeight="1" x14ac:dyDescent="0.2">
      <c r="A180" s="171">
        <v>172</v>
      </c>
      <c r="B180" s="172" t="s">
        <v>2415</v>
      </c>
      <c r="C180" s="172" t="s">
        <v>2923</v>
      </c>
      <c r="D180" s="181" t="s">
        <v>2724</v>
      </c>
      <c r="E180" s="194" t="s">
        <v>2725</v>
      </c>
      <c r="F180" s="199" t="s">
        <v>2726</v>
      </c>
      <c r="G180" s="175" t="s">
        <v>1901</v>
      </c>
      <c r="H180" s="176" t="s">
        <v>2059</v>
      </c>
      <c r="I180" s="177" t="s">
        <v>2059</v>
      </c>
      <c r="J180" s="177" t="s">
        <v>2059</v>
      </c>
      <c r="K180" s="177" t="s">
        <v>2059</v>
      </c>
      <c r="L180" s="177" t="s">
        <v>2059</v>
      </c>
      <c r="M180" s="177" t="s">
        <v>2059</v>
      </c>
      <c r="N180" s="177" t="s">
        <v>2059</v>
      </c>
      <c r="O180" s="177" t="s">
        <v>2059</v>
      </c>
      <c r="P180" s="177" t="s">
        <v>2059</v>
      </c>
      <c r="Q180" s="177" t="s">
        <v>2059</v>
      </c>
      <c r="R180" s="177" t="s">
        <v>2059</v>
      </c>
      <c r="S180" s="177" t="s">
        <v>2059</v>
      </c>
      <c r="T180" s="177" t="s">
        <v>2059</v>
      </c>
      <c r="U180" s="177" t="s">
        <v>2059</v>
      </c>
      <c r="V180" s="177" t="s">
        <v>2059</v>
      </c>
      <c r="W180" s="177" t="s">
        <v>2059</v>
      </c>
      <c r="X180" s="177" t="s">
        <v>2059</v>
      </c>
      <c r="Y180" s="177" t="s">
        <v>1899</v>
      </c>
      <c r="Z180" s="177" t="s">
        <v>2059</v>
      </c>
      <c r="AA180" s="177" t="s">
        <v>2059</v>
      </c>
      <c r="AB180" s="177" t="s">
        <v>2059</v>
      </c>
      <c r="AC180" s="177" t="s">
        <v>2059</v>
      </c>
      <c r="AD180" s="177" t="s">
        <v>2059</v>
      </c>
      <c r="AE180" s="177" t="s">
        <v>2059</v>
      </c>
      <c r="AF180" s="177" t="s">
        <v>1901</v>
      </c>
      <c r="AG180" s="178" t="s">
        <v>2727</v>
      </c>
      <c r="AH180" s="324"/>
      <c r="AI180" s="179"/>
    </row>
    <row r="181" spans="1:35" ht="41.5" customHeight="1" x14ac:dyDescent="0.2">
      <c r="A181" s="171">
        <v>173</v>
      </c>
      <c r="B181" s="172" t="s">
        <v>2327</v>
      </c>
      <c r="C181" s="172" t="s">
        <v>2316</v>
      </c>
      <c r="D181" s="181" t="s">
        <v>2728</v>
      </c>
      <c r="E181" s="194" t="s">
        <v>2729</v>
      </c>
      <c r="F181" s="199" t="s">
        <v>2297</v>
      </c>
      <c r="G181" s="175" t="s">
        <v>2059</v>
      </c>
      <c r="H181" s="176" t="s">
        <v>2059</v>
      </c>
      <c r="I181" s="177" t="s">
        <v>2993</v>
      </c>
      <c r="J181" s="177" t="s">
        <v>2059</v>
      </c>
      <c r="K181" s="177" t="s">
        <v>2059</v>
      </c>
      <c r="L181" s="177" t="s">
        <v>2059</v>
      </c>
      <c r="M181" s="177" t="s">
        <v>2059</v>
      </c>
      <c r="N181" s="177" t="s">
        <v>2059</v>
      </c>
      <c r="O181" s="177" t="s">
        <v>2059</v>
      </c>
      <c r="P181" s="177" t="s">
        <v>2059</v>
      </c>
      <c r="Q181" s="177" t="s">
        <v>2059</v>
      </c>
      <c r="R181" s="177" t="s">
        <v>2059</v>
      </c>
      <c r="S181" s="177" t="s">
        <v>2059</v>
      </c>
      <c r="T181" s="177" t="s">
        <v>2993</v>
      </c>
      <c r="U181" s="177" t="s">
        <v>2059</v>
      </c>
      <c r="V181" s="177" t="s">
        <v>2059</v>
      </c>
      <c r="W181" s="177" t="s">
        <v>2059</v>
      </c>
      <c r="X181" s="177" t="s">
        <v>2059</v>
      </c>
      <c r="Y181" s="177" t="s">
        <v>2059</v>
      </c>
      <c r="Z181" s="177" t="s">
        <v>2059</v>
      </c>
      <c r="AA181" s="177" t="s">
        <v>2059</v>
      </c>
      <c r="AB181" s="177" t="s">
        <v>2059</v>
      </c>
      <c r="AC181" s="177" t="s">
        <v>2059</v>
      </c>
      <c r="AD181" s="177" t="s">
        <v>2059</v>
      </c>
      <c r="AE181" s="177" t="s">
        <v>2059</v>
      </c>
      <c r="AF181" s="177" t="s">
        <v>2059</v>
      </c>
      <c r="AG181" s="178" t="s">
        <v>2219</v>
      </c>
      <c r="AH181" s="323"/>
      <c r="AI181" s="179"/>
    </row>
    <row r="182" spans="1:35" ht="41.5" customHeight="1" x14ac:dyDescent="0.2">
      <c r="A182" s="171">
        <v>174</v>
      </c>
      <c r="B182" s="172" t="s">
        <v>61</v>
      </c>
      <c r="C182" s="172" t="s">
        <v>2316</v>
      </c>
      <c r="D182" s="181" t="s">
        <v>2730</v>
      </c>
      <c r="E182" s="195" t="s">
        <v>2731</v>
      </c>
      <c r="F182" s="199" t="s">
        <v>2732</v>
      </c>
      <c r="G182" s="175" t="s">
        <v>1901</v>
      </c>
      <c r="H182" s="176" t="s">
        <v>1901</v>
      </c>
      <c r="I182" s="177" t="s">
        <v>1901</v>
      </c>
      <c r="J182" s="177" t="s">
        <v>2059</v>
      </c>
      <c r="K182" s="177" t="s">
        <v>1901</v>
      </c>
      <c r="L182" s="177" t="s">
        <v>2059</v>
      </c>
      <c r="M182" s="177" t="s">
        <v>1901</v>
      </c>
      <c r="N182" s="177" t="s">
        <v>1901</v>
      </c>
      <c r="O182" s="177" t="s">
        <v>1901</v>
      </c>
      <c r="P182" s="177" t="s">
        <v>2059</v>
      </c>
      <c r="Q182" s="177" t="s">
        <v>2059</v>
      </c>
      <c r="R182" s="177" t="s">
        <v>2059</v>
      </c>
      <c r="S182" s="177" t="s">
        <v>2059</v>
      </c>
      <c r="T182" s="177" t="s">
        <v>1901</v>
      </c>
      <c r="U182" s="177" t="s">
        <v>1901</v>
      </c>
      <c r="V182" s="177" t="s">
        <v>2059</v>
      </c>
      <c r="W182" s="177" t="s">
        <v>2059</v>
      </c>
      <c r="X182" s="177" t="s">
        <v>1901</v>
      </c>
      <c r="Y182" s="177" t="s">
        <v>1901</v>
      </c>
      <c r="Z182" s="177" t="s">
        <v>2059</v>
      </c>
      <c r="AA182" s="177" t="s">
        <v>2059</v>
      </c>
      <c r="AB182" s="177" t="s">
        <v>2059</v>
      </c>
      <c r="AC182" s="177" t="s">
        <v>1901</v>
      </c>
      <c r="AD182" s="177" t="s">
        <v>2059</v>
      </c>
      <c r="AE182" s="177" t="s">
        <v>2059</v>
      </c>
      <c r="AF182" s="177" t="s">
        <v>2059</v>
      </c>
      <c r="AG182" s="178" t="s">
        <v>2059</v>
      </c>
      <c r="AH182" s="323">
        <v>0</v>
      </c>
      <c r="AI182" s="179"/>
    </row>
    <row r="183" spans="1:35" ht="41.5" customHeight="1" x14ac:dyDescent="0.2">
      <c r="A183" s="171">
        <v>175</v>
      </c>
      <c r="B183" s="172" t="s">
        <v>2327</v>
      </c>
      <c r="C183" s="172" t="s">
        <v>2924</v>
      </c>
      <c r="D183" s="181" t="s">
        <v>2733</v>
      </c>
      <c r="E183" s="194" t="s">
        <v>2734</v>
      </c>
      <c r="F183" s="199" t="s">
        <v>2266</v>
      </c>
      <c r="G183" s="175" t="s">
        <v>1901</v>
      </c>
      <c r="H183" s="176" t="s">
        <v>2059</v>
      </c>
      <c r="I183" s="177" t="s">
        <v>2059</v>
      </c>
      <c r="J183" s="177" t="s">
        <v>2059</v>
      </c>
      <c r="K183" s="177" t="s">
        <v>1901</v>
      </c>
      <c r="L183" s="177" t="s">
        <v>2059</v>
      </c>
      <c r="M183" s="177" t="s">
        <v>1901</v>
      </c>
      <c r="N183" s="177" t="s">
        <v>1901</v>
      </c>
      <c r="O183" s="177" t="s">
        <v>2059</v>
      </c>
      <c r="P183" s="177" t="s">
        <v>2059</v>
      </c>
      <c r="Q183" s="177" t="s">
        <v>1901</v>
      </c>
      <c r="R183" s="177" t="s">
        <v>1901</v>
      </c>
      <c r="S183" s="177" t="s">
        <v>2059</v>
      </c>
      <c r="T183" s="177" t="s">
        <v>2059</v>
      </c>
      <c r="U183" s="177" t="s">
        <v>2059</v>
      </c>
      <c r="V183" s="177" t="s">
        <v>2059</v>
      </c>
      <c r="W183" s="177" t="s">
        <v>2059</v>
      </c>
      <c r="X183" s="177" t="s">
        <v>2059</v>
      </c>
      <c r="Y183" s="177" t="s">
        <v>2059</v>
      </c>
      <c r="Z183" s="177" t="s">
        <v>2059</v>
      </c>
      <c r="AA183" s="177" t="s">
        <v>2059</v>
      </c>
      <c r="AB183" s="177" t="s">
        <v>2059</v>
      </c>
      <c r="AC183" s="177" t="s">
        <v>2059</v>
      </c>
      <c r="AD183" s="177" t="s">
        <v>2059</v>
      </c>
      <c r="AE183" s="177" t="s">
        <v>2059</v>
      </c>
      <c r="AF183" s="177" t="s">
        <v>2059</v>
      </c>
      <c r="AG183" s="178" t="s">
        <v>2735</v>
      </c>
      <c r="AH183" s="324"/>
      <c r="AI183" s="179"/>
    </row>
    <row r="184" spans="1:35" ht="41.5" customHeight="1" x14ac:dyDescent="0.2">
      <c r="A184" s="171">
        <v>176</v>
      </c>
      <c r="B184" s="172" t="s">
        <v>2323</v>
      </c>
      <c r="C184" s="172" t="s">
        <v>2925</v>
      </c>
      <c r="D184" s="181" t="s">
        <v>2736</v>
      </c>
      <c r="E184" s="194" t="s">
        <v>2737</v>
      </c>
      <c r="F184" s="199" t="s">
        <v>2738</v>
      </c>
      <c r="G184" s="175"/>
      <c r="H184" s="176"/>
      <c r="I184" s="177"/>
      <c r="J184" s="177"/>
      <c r="K184" s="177"/>
      <c r="L184" s="177"/>
      <c r="M184" s="177" t="s">
        <v>1901</v>
      </c>
      <c r="N184" s="177"/>
      <c r="O184" s="177"/>
      <c r="P184" s="177"/>
      <c r="Q184" s="177"/>
      <c r="R184" s="177"/>
      <c r="S184" s="177"/>
      <c r="T184" s="177" t="s">
        <v>1901</v>
      </c>
      <c r="U184" s="177" t="s">
        <v>1901</v>
      </c>
      <c r="V184" s="177"/>
      <c r="W184" s="177"/>
      <c r="X184" s="177"/>
      <c r="Y184" s="177"/>
      <c r="Z184" s="177"/>
      <c r="AA184" s="177"/>
      <c r="AB184" s="177"/>
      <c r="AC184" s="177"/>
      <c r="AD184" s="177"/>
      <c r="AE184" s="177"/>
      <c r="AF184" s="177"/>
      <c r="AG184" s="178"/>
      <c r="AH184" s="324"/>
      <c r="AI184" s="179"/>
    </row>
    <row r="185" spans="1:35" ht="41.5" customHeight="1" x14ac:dyDescent="0.2">
      <c r="A185" s="171">
        <v>177</v>
      </c>
      <c r="B185" s="172" t="s">
        <v>2327</v>
      </c>
      <c r="C185" s="172" t="s">
        <v>2316</v>
      </c>
      <c r="D185" s="181" t="s">
        <v>2739</v>
      </c>
      <c r="E185" s="195" t="s">
        <v>2740</v>
      </c>
      <c r="F185" s="199" t="s">
        <v>2267</v>
      </c>
      <c r="G185" s="175" t="s">
        <v>1901</v>
      </c>
      <c r="H185" s="176" t="s">
        <v>1901</v>
      </c>
      <c r="I185" s="177" t="s">
        <v>1901</v>
      </c>
      <c r="J185" s="177" t="s">
        <v>2059</v>
      </c>
      <c r="K185" s="177" t="s">
        <v>1899</v>
      </c>
      <c r="L185" s="177" t="s">
        <v>2059</v>
      </c>
      <c r="M185" s="177" t="s">
        <v>2059</v>
      </c>
      <c r="N185" s="177" t="s">
        <v>2059</v>
      </c>
      <c r="O185" s="177" t="s">
        <v>2059</v>
      </c>
      <c r="P185" s="177" t="s">
        <v>2059</v>
      </c>
      <c r="Q185" s="177" t="s">
        <v>1901</v>
      </c>
      <c r="R185" s="177" t="s">
        <v>1899</v>
      </c>
      <c r="S185" s="177" t="s">
        <v>2059</v>
      </c>
      <c r="T185" s="177" t="s">
        <v>2059</v>
      </c>
      <c r="U185" s="177" t="s">
        <v>2059</v>
      </c>
      <c r="V185" s="177" t="s">
        <v>2059</v>
      </c>
      <c r="W185" s="177" t="s">
        <v>2059</v>
      </c>
      <c r="X185" s="177" t="s">
        <v>2059</v>
      </c>
      <c r="Y185" s="177" t="s">
        <v>2059</v>
      </c>
      <c r="Z185" s="177" t="s">
        <v>1901</v>
      </c>
      <c r="AA185" s="177" t="s">
        <v>2059</v>
      </c>
      <c r="AB185" s="177" t="s">
        <v>2059</v>
      </c>
      <c r="AC185" s="177" t="s">
        <v>2059</v>
      </c>
      <c r="AD185" s="177" t="s">
        <v>1901</v>
      </c>
      <c r="AE185" s="177" t="s">
        <v>1901</v>
      </c>
      <c r="AF185" s="177" t="s">
        <v>2059</v>
      </c>
      <c r="AG185" s="178" t="s">
        <v>2220</v>
      </c>
      <c r="AH185" s="323"/>
      <c r="AI185" s="179"/>
    </row>
    <row r="186" spans="1:35" ht="41.5" customHeight="1" x14ac:dyDescent="0.2">
      <c r="A186" s="171">
        <v>178</v>
      </c>
      <c r="B186" s="172" t="s">
        <v>2319</v>
      </c>
      <c r="C186" s="172" t="s">
        <v>2316</v>
      </c>
      <c r="D186" s="181" t="s">
        <v>2741</v>
      </c>
      <c r="E186" s="195" t="s">
        <v>2742</v>
      </c>
      <c r="F186" s="199" t="s">
        <v>2268</v>
      </c>
      <c r="G186" s="175" t="s">
        <v>2059</v>
      </c>
      <c r="H186" s="176" t="s">
        <v>2059</v>
      </c>
      <c r="I186" s="177" t="s">
        <v>2059</v>
      </c>
      <c r="J186" s="177" t="s">
        <v>2059</v>
      </c>
      <c r="K186" s="177" t="s">
        <v>1899</v>
      </c>
      <c r="L186" s="177" t="s">
        <v>1899</v>
      </c>
      <c r="M186" s="177" t="s">
        <v>2059</v>
      </c>
      <c r="N186" s="177" t="s">
        <v>2059</v>
      </c>
      <c r="O186" s="177" t="s">
        <v>2059</v>
      </c>
      <c r="P186" s="177" t="s">
        <v>2059</v>
      </c>
      <c r="Q186" s="177" t="s">
        <v>2059</v>
      </c>
      <c r="R186" s="177" t="s">
        <v>2059</v>
      </c>
      <c r="S186" s="177" t="s">
        <v>1901</v>
      </c>
      <c r="T186" s="177" t="s">
        <v>2059</v>
      </c>
      <c r="U186" s="177" t="s">
        <v>2059</v>
      </c>
      <c r="V186" s="177" t="s">
        <v>2059</v>
      </c>
      <c r="W186" s="177" t="s">
        <v>2059</v>
      </c>
      <c r="X186" s="177" t="s">
        <v>2059</v>
      </c>
      <c r="Y186" s="177" t="s">
        <v>2059</v>
      </c>
      <c r="Z186" s="177" t="s">
        <v>2059</v>
      </c>
      <c r="AA186" s="177" t="s">
        <v>2059</v>
      </c>
      <c r="AB186" s="177" t="s">
        <v>2059</v>
      </c>
      <c r="AC186" s="177" t="s">
        <v>2059</v>
      </c>
      <c r="AD186" s="177" t="s">
        <v>2059</v>
      </c>
      <c r="AE186" s="177" t="s">
        <v>2059</v>
      </c>
      <c r="AF186" s="177" t="s">
        <v>2059</v>
      </c>
      <c r="AG186" s="178" t="s">
        <v>2059</v>
      </c>
      <c r="AH186" s="323"/>
      <c r="AI186" s="179"/>
    </row>
    <row r="187" spans="1:35" ht="41.5" customHeight="1" x14ac:dyDescent="0.2">
      <c r="A187" s="171">
        <v>179</v>
      </c>
      <c r="B187" s="172" t="s">
        <v>2327</v>
      </c>
      <c r="C187" s="172" t="s">
        <v>2926</v>
      </c>
      <c r="D187" s="181" t="s">
        <v>2743</v>
      </c>
      <c r="E187" s="196" t="s">
        <v>2744</v>
      </c>
      <c r="F187" s="199" t="s">
        <v>2857</v>
      </c>
      <c r="G187" s="175" t="s">
        <v>2059</v>
      </c>
      <c r="H187" s="176" t="s">
        <v>2059</v>
      </c>
      <c r="I187" s="177" t="s">
        <v>2059</v>
      </c>
      <c r="J187" s="177" t="s">
        <v>2059</v>
      </c>
      <c r="K187" s="177" t="s">
        <v>1901</v>
      </c>
      <c r="L187" s="177" t="s">
        <v>2059</v>
      </c>
      <c r="M187" s="177" t="s">
        <v>2059</v>
      </c>
      <c r="N187" s="177" t="s">
        <v>2059</v>
      </c>
      <c r="O187" s="177" t="s">
        <v>1901</v>
      </c>
      <c r="P187" s="177"/>
      <c r="Q187" s="177" t="s">
        <v>2059</v>
      </c>
      <c r="R187" s="177" t="s">
        <v>2059</v>
      </c>
      <c r="S187" s="177" t="s">
        <v>1900</v>
      </c>
      <c r="T187" s="177" t="s">
        <v>2059</v>
      </c>
      <c r="U187" s="177" t="s">
        <v>2059</v>
      </c>
      <c r="V187" s="177" t="s">
        <v>2059</v>
      </c>
      <c r="W187" s="177" t="s">
        <v>2059</v>
      </c>
      <c r="X187" s="177" t="s">
        <v>2059</v>
      </c>
      <c r="Y187" s="177" t="s">
        <v>2059</v>
      </c>
      <c r="Z187" s="177" t="s">
        <v>2059</v>
      </c>
      <c r="AA187" s="177" t="s">
        <v>2059</v>
      </c>
      <c r="AB187" s="177" t="s">
        <v>2059</v>
      </c>
      <c r="AC187" s="177" t="s">
        <v>2059</v>
      </c>
      <c r="AD187" s="177"/>
      <c r="AE187" s="177" t="s">
        <v>2059</v>
      </c>
      <c r="AF187" s="177" t="s">
        <v>2059</v>
      </c>
      <c r="AG187" s="178" t="s">
        <v>2059</v>
      </c>
      <c r="AH187" s="323"/>
      <c r="AI187" s="179"/>
    </row>
    <row r="188" spans="1:35" ht="41.5" customHeight="1" x14ac:dyDescent="0.2">
      <c r="A188" s="171">
        <v>180</v>
      </c>
      <c r="B188" s="321" t="s">
        <v>2415</v>
      </c>
      <c r="C188" s="321" t="s">
        <v>2310</v>
      </c>
      <c r="D188" s="181" t="s">
        <v>2745</v>
      </c>
      <c r="E188" s="195" t="s">
        <v>2746</v>
      </c>
      <c r="F188" s="199" t="s">
        <v>2950</v>
      </c>
      <c r="G188" s="175" t="s">
        <v>2059</v>
      </c>
      <c r="H188" s="176" t="s">
        <v>2059</v>
      </c>
      <c r="I188" s="177" t="s">
        <v>2059</v>
      </c>
      <c r="J188" s="177" t="s">
        <v>1901</v>
      </c>
      <c r="K188" s="177" t="s">
        <v>2059</v>
      </c>
      <c r="L188" s="177" t="s">
        <v>1901</v>
      </c>
      <c r="M188" s="177" t="s">
        <v>2059</v>
      </c>
      <c r="N188" s="177" t="s">
        <v>2059</v>
      </c>
      <c r="O188" s="177" t="s">
        <v>2059</v>
      </c>
      <c r="P188" s="177" t="s">
        <v>2059</v>
      </c>
      <c r="Q188" s="177" t="s">
        <v>2059</v>
      </c>
      <c r="R188" s="177" t="s">
        <v>2059</v>
      </c>
      <c r="S188" s="177" t="s">
        <v>2059</v>
      </c>
      <c r="T188" s="177" t="s">
        <v>1901</v>
      </c>
      <c r="U188" s="177" t="s">
        <v>2059</v>
      </c>
      <c r="V188" s="177" t="s">
        <v>2059</v>
      </c>
      <c r="W188" s="177" t="s">
        <v>2059</v>
      </c>
      <c r="X188" s="177" t="s">
        <v>2059</v>
      </c>
      <c r="Y188" s="177" t="s">
        <v>2059</v>
      </c>
      <c r="Z188" s="177" t="s">
        <v>2059</v>
      </c>
      <c r="AA188" s="177" t="s">
        <v>2059</v>
      </c>
      <c r="AB188" s="177" t="s">
        <v>2059</v>
      </c>
      <c r="AC188" s="177" t="s">
        <v>2059</v>
      </c>
      <c r="AD188" s="177" t="s">
        <v>2059</v>
      </c>
      <c r="AE188" s="177" t="s">
        <v>2059</v>
      </c>
      <c r="AF188" s="177" t="s">
        <v>2059</v>
      </c>
      <c r="AG188" s="178" t="s">
        <v>2059</v>
      </c>
      <c r="AH188" s="323"/>
      <c r="AI188" s="179"/>
    </row>
    <row r="189" spans="1:35" ht="41.5" customHeight="1" x14ac:dyDescent="0.2">
      <c r="A189" s="171">
        <v>181</v>
      </c>
      <c r="B189" s="172" t="s">
        <v>2327</v>
      </c>
      <c r="C189" s="172" t="s">
        <v>2927</v>
      </c>
      <c r="D189" s="181" t="s">
        <v>2747</v>
      </c>
      <c r="E189" s="194" t="s">
        <v>2748</v>
      </c>
      <c r="F189" s="199" t="s">
        <v>2749</v>
      </c>
      <c r="G189" s="175" t="s">
        <v>2059</v>
      </c>
      <c r="H189" s="176" t="s">
        <v>2059</v>
      </c>
      <c r="I189" s="177" t="s">
        <v>1899</v>
      </c>
      <c r="J189" s="177" t="s">
        <v>2059</v>
      </c>
      <c r="K189" s="177" t="s">
        <v>1899</v>
      </c>
      <c r="L189" s="177" t="s">
        <v>1899</v>
      </c>
      <c r="M189" s="177" t="s">
        <v>2059</v>
      </c>
      <c r="N189" s="177" t="s">
        <v>2059</v>
      </c>
      <c r="O189" s="177" t="s">
        <v>2059</v>
      </c>
      <c r="P189" s="177" t="s">
        <v>2059</v>
      </c>
      <c r="Q189" s="177" t="s">
        <v>2059</v>
      </c>
      <c r="R189" s="177" t="s">
        <v>2059</v>
      </c>
      <c r="S189" s="177" t="s">
        <v>1901</v>
      </c>
      <c r="T189" s="177" t="s">
        <v>2059</v>
      </c>
      <c r="U189" s="177" t="s">
        <v>2059</v>
      </c>
      <c r="V189" s="177" t="s">
        <v>2059</v>
      </c>
      <c r="W189" s="177" t="s">
        <v>2059</v>
      </c>
      <c r="X189" s="177" t="s">
        <v>2059</v>
      </c>
      <c r="Y189" s="177" t="s">
        <v>2059</v>
      </c>
      <c r="Z189" s="177" t="s">
        <v>2059</v>
      </c>
      <c r="AA189" s="177" t="s">
        <v>2059</v>
      </c>
      <c r="AB189" s="177" t="s">
        <v>2059</v>
      </c>
      <c r="AC189" s="177" t="s">
        <v>2059</v>
      </c>
      <c r="AD189" s="177" t="s">
        <v>2059</v>
      </c>
      <c r="AE189" s="177" t="s">
        <v>2059</v>
      </c>
      <c r="AF189" s="177" t="s">
        <v>1901</v>
      </c>
      <c r="AG189" s="178" t="s">
        <v>2750</v>
      </c>
      <c r="AH189" s="324"/>
      <c r="AI189" s="179"/>
    </row>
    <row r="190" spans="1:35" ht="41.5" customHeight="1" x14ac:dyDescent="0.2">
      <c r="A190" s="171">
        <v>182</v>
      </c>
      <c r="B190" s="172" t="s">
        <v>2327</v>
      </c>
      <c r="C190" s="172" t="s">
        <v>2884</v>
      </c>
      <c r="D190" s="181" t="s">
        <v>2751</v>
      </c>
      <c r="E190" s="203" t="s">
        <v>2752</v>
      </c>
      <c r="F190" s="199" t="s">
        <v>2753</v>
      </c>
      <c r="G190" s="175" t="s">
        <v>2059</v>
      </c>
      <c r="H190" s="176" t="s">
        <v>2059</v>
      </c>
      <c r="I190" s="177" t="s">
        <v>2059</v>
      </c>
      <c r="J190" s="177" t="s">
        <v>2059</v>
      </c>
      <c r="K190" s="177" t="s">
        <v>2059</v>
      </c>
      <c r="L190" s="177" t="s">
        <v>2059</v>
      </c>
      <c r="M190" s="177" t="s">
        <v>2059</v>
      </c>
      <c r="N190" s="177" t="s">
        <v>2059</v>
      </c>
      <c r="O190" s="177" t="s">
        <v>2059</v>
      </c>
      <c r="P190" s="177" t="s">
        <v>2059</v>
      </c>
      <c r="Q190" s="177" t="s">
        <v>2059</v>
      </c>
      <c r="R190" s="177" t="s">
        <v>2059</v>
      </c>
      <c r="S190" s="177" t="s">
        <v>2059</v>
      </c>
      <c r="T190" s="177" t="s">
        <v>2059</v>
      </c>
      <c r="U190" s="177" t="s">
        <v>2059</v>
      </c>
      <c r="V190" s="177" t="s">
        <v>2059</v>
      </c>
      <c r="W190" s="177" t="s">
        <v>2059</v>
      </c>
      <c r="X190" s="177" t="s">
        <v>1899</v>
      </c>
      <c r="Y190" s="177" t="s">
        <v>1901</v>
      </c>
      <c r="Z190" s="177" t="s">
        <v>2059</v>
      </c>
      <c r="AA190" s="177" t="s">
        <v>2059</v>
      </c>
      <c r="AB190" s="177" t="s">
        <v>2059</v>
      </c>
      <c r="AC190" s="177" t="s">
        <v>2059</v>
      </c>
      <c r="AD190" s="177" t="s">
        <v>2059</v>
      </c>
      <c r="AE190" s="177" t="s">
        <v>2059</v>
      </c>
      <c r="AF190" s="177" t="s">
        <v>2059</v>
      </c>
      <c r="AG190" s="178" t="s">
        <v>2059</v>
      </c>
      <c r="AH190" s="324"/>
      <c r="AI190" s="179"/>
    </row>
    <row r="191" spans="1:35" ht="41.5" customHeight="1" x14ac:dyDescent="0.2">
      <c r="A191" s="171">
        <v>183</v>
      </c>
      <c r="B191" s="172" t="s">
        <v>2327</v>
      </c>
      <c r="C191" s="172" t="s">
        <v>2316</v>
      </c>
      <c r="D191" s="181" t="s">
        <v>2754</v>
      </c>
      <c r="E191" s="194" t="s">
        <v>2755</v>
      </c>
      <c r="F191" s="199" t="s">
        <v>2756</v>
      </c>
      <c r="G191" s="175" t="s">
        <v>1901</v>
      </c>
      <c r="H191" s="176" t="s">
        <v>1901</v>
      </c>
      <c r="I191" s="177" t="s">
        <v>1901</v>
      </c>
      <c r="J191" s="177" t="s">
        <v>2059</v>
      </c>
      <c r="K191" s="177" t="s">
        <v>2059</v>
      </c>
      <c r="L191" s="177" t="s">
        <v>2059</v>
      </c>
      <c r="M191" s="177" t="s">
        <v>2059</v>
      </c>
      <c r="N191" s="177" t="s">
        <v>2059</v>
      </c>
      <c r="O191" s="177" t="s">
        <v>2059</v>
      </c>
      <c r="P191" s="177"/>
      <c r="Q191" s="177" t="s">
        <v>2059</v>
      </c>
      <c r="R191" s="177" t="s">
        <v>2059</v>
      </c>
      <c r="S191" s="177" t="s">
        <v>2059</v>
      </c>
      <c r="T191" s="177" t="s">
        <v>2059</v>
      </c>
      <c r="U191" s="177" t="s">
        <v>2059</v>
      </c>
      <c r="V191" s="177" t="s">
        <v>2059</v>
      </c>
      <c r="W191" s="177" t="s">
        <v>2059</v>
      </c>
      <c r="X191" s="177" t="s">
        <v>2059</v>
      </c>
      <c r="Y191" s="177" t="s">
        <v>2059</v>
      </c>
      <c r="Z191" s="177" t="s">
        <v>2059</v>
      </c>
      <c r="AA191" s="177" t="s">
        <v>2059</v>
      </c>
      <c r="AB191" s="177" t="s">
        <v>2059</v>
      </c>
      <c r="AC191" s="177" t="s">
        <v>2059</v>
      </c>
      <c r="AD191" s="177"/>
      <c r="AE191" s="177" t="s">
        <v>2059</v>
      </c>
      <c r="AF191" s="177" t="s">
        <v>2059</v>
      </c>
      <c r="AG191" s="178" t="s">
        <v>2059</v>
      </c>
      <c r="AH191" s="323"/>
      <c r="AI191" s="179"/>
    </row>
    <row r="192" spans="1:35" ht="41.5" customHeight="1" x14ac:dyDescent="0.2">
      <c r="A192" s="171">
        <v>184</v>
      </c>
      <c r="B192" s="172" t="s">
        <v>2327</v>
      </c>
      <c r="C192" s="172" t="s">
        <v>2310</v>
      </c>
      <c r="D192" s="181" t="s">
        <v>2757</v>
      </c>
      <c r="E192" s="196" t="s">
        <v>2758</v>
      </c>
      <c r="F192" s="199" t="s">
        <v>3012</v>
      </c>
      <c r="G192" s="175" t="s">
        <v>2059</v>
      </c>
      <c r="H192" s="176" t="s">
        <v>2059</v>
      </c>
      <c r="I192" s="177" t="s">
        <v>2059</v>
      </c>
      <c r="J192" s="177" t="s">
        <v>2059</v>
      </c>
      <c r="K192" s="177" t="s">
        <v>2059</v>
      </c>
      <c r="L192" s="177" t="s">
        <v>1901</v>
      </c>
      <c r="M192" s="177" t="s">
        <v>2059</v>
      </c>
      <c r="N192" s="177" t="s">
        <v>2059</v>
      </c>
      <c r="O192" s="177" t="s">
        <v>2059</v>
      </c>
      <c r="P192" s="177" t="s">
        <v>2059</v>
      </c>
      <c r="Q192" s="177" t="s">
        <v>2059</v>
      </c>
      <c r="R192" s="177" t="s">
        <v>2059</v>
      </c>
      <c r="S192" s="177" t="s">
        <v>2059</v>
      </c>
      <c r="T192" s="177" t="s">
        <v>1901</v>
      </c>
      <c r="U192" s="177" t="s">
        <v>2059</v>
      </c>
      <c r="V192" s="177" t="s">
        <v>2059</v>
      </c>
      <c r="W192" s="177" t="s">
        <v>1901</v>
      </c>
      <c r="X192" s="177" t="s">
        <v>2059</v>
      </c>
      <c r="Y192" s="177" t="s">
        <v>2059</v>
      </c>
      <c r="Z192" s="177" t="s">
        <v>2059</v>
      </c>
      <c r="AA192" s="177" t="s">
        <v>2059</v>
      </c>
      <c r="AB192" s="177" t="s">
        <v>2059</v>
      </c>
      <c r="AC192" s="177" t="s">
        <v>2059</v>
      </c>
      <c r="AD192" s="177" t="s">
        <v>2059</v>
      </c>
      <c r="AE192" s="177" t="s">
        <v>2059</v>
      </c>
      <c r="AF192" s="177" t="s">
        <v>2059</v>
      </c>
      <c r="AG192" s="178" t="s">
        <v>2059</v>
      </c>
      <c r="AH192" s="323" t="s">
        <v>2059</v>
      </c>
      <c r="AI192" s="179"/>
    </row>
    <row r="193" spans="1:35" ht="41.5" customHeight="1" x14ac:dyDescent="0.2">
      <c r="A193" s="171">
        <v>185</v>
      </c>
      <c r="B193" s="172" t="s">
        <v>2327</v>
      </c>
      <c r="C193" s="172" t="s">
        <v>2928</v>
      </c>
      <c r="D193" s="181" t="s">
        <v>2759</v>
      </c>
      <c r="E193" s="194" t="s">
        <v>2760</v>
      </c>
      <c r="F193" s="199" t="s">
        <v>2761</v>
      </c>
      <c r="G193" s="175" t="s">
        <v>2059</v>
      </c>
      <c r="H193" s="176" t="s">
        <v>2059</v>
      </c>
      <c r="I193" s="177" t="s">
        <v>2059</v>
      </c>
      <c r="J193" s="177" t="s">
        <v>2059</v>
      </c>
      <c r="K193" s="177" t="s">
        <v>1901</v>
      </c>
      <c r="L193" s="177" t="s">
        <v>2059</v>
      </c>
      <c r="M193" s="177" t="s">
        <v>1901</v>
      </c>
      <c r="N193" s="177" t="s">
        <v>1901</v>
      </c>
      <c r="O193" s="177" t="s">
        <v>2059</v>
      </c>
      <c r="P193" s="177" t="s">
        <v>2059</v>
      </c>
      <c r="Q193" s="177" t="s">
        <v>1901</v>
      </c>
      <c r="R193" s="177" t="s">
        <v>2059</v>
      </c>
      <c r="S193" s="177" t="s">
        <v>2059</v>
      </c>
      <c r="T193" s="177" t="s">
        <v>2059</v>
      </c>
      <c r="U193" s="177" t="s">
        <v>2059</v>
      </c>
      <c r="V193" s="177" t="s">
        <v>2059</v>
      </c>
      <c r="W193" s="177" t="s">
        <v>2059</v>
      </c>
      <c r="X193" s="177" t="s">
        <v>2059</v>
      </c>
      <c r="Y193" s="177" t="s">
        <v>2059</v>
      </c>
      <c r="Z193" s="177" t="s">
        <v>2059</v>
      </c>
      <c r="AA193" s="177" t="s">
        <v>2059</v>
      </c>
      <c r="AB193" s="177" t="s">
        <v>2059</v>
      </c>
      <c r="AC193" s="177" t="s">
        <v>2059</v>
      </c>
      <c r="AD193" s="177" t="s">
        <v>2059</v>
      </c>
      <c r="AE193" s="177" t="s">
        <v>1901</v>
      </c>
      <c r="AF193" s="177" t="s">
        <v>2059</v>
      </c>
      <c r="AG193" s="178"/>
      <c r="AH193" s="324"/>
      <c r="AI193" s="179"/>
    </row>
    <row r="194" spans="1:35" ht="41.5" customHeight="1" x14ac:dyDescent="0.2">
      <c r="A194" s="171">
        <v>186</v>
      </c>
      <c r="B194" s="172" t="s">
        <v>2327</v>
      </c>
      <c r="C194" s="172" t="s">
        <v>2316</v>
      </c>
      <c r="D194" s="181" t="s">
        <v>2762</v>
      </c>
      <c r="E194" s="194" t="s">
        <v>2763</v>
      </c>
      <c r="F194" s="199" t="s">
        <v>2269</v>
      </c>
      <c r="G194" s="175" t="s">
        <v>2059</v>
      </c>
      <c r="H194" s="176" t="s">
        <v>2059</v>
      </c>
      <c r="I194" s="177" t="s">
        <v>2059</v>
      </c>
      <c r="J194" s="177" t="s">
        <v>2059</v>
      </c>
      <c r="K194" s="177" t="s">
        <v>2059</v>
      </c>
      <c r="L194" s="177" t="s">
        <v>1901</v>
      </c>
      <c r="M194" s="177" t="s">
        <v>1899</v>
      </c>
      <c r="N194" s="177" t="s">
        <v>2059</v>
      </c>
      <c r="O194" s="177" t="s">
        <v>2059</v>
      </c>
      <c r="P194" s="177" t="s">
        <v>2059</v>
      </c>
      <c r="Q194" s="177" t="s">
        <v>2059</v>
      </c>
      <c r="R194" s="177" t="s">
        <v>2059</v>
      </c>
      <c r="S194" s="177" t="s">
        <v>2059</v>
      </c>
      <c r="T194" s="177" t="s">
        <v>2059</v>
      </c>
      <c r="U194" s="177" t="s">
        <v>2059</v>
      </c>
      <c r="V194" s="177" t="s">
        <v>2059</v>
      </c>
      <c r="W194" s="177" t="s">
        <v>2059</v>
      </c>
      <c r="X194" s="177" t="s">
        <v>2059</v>
      </c>
      <c r="Y194" s="177" t="s">
        <v>2059</v>
      </c>
      <c r="Z194" s="177" t="s">
        <v>2059</v>
      </c>
      <c r="AA194" s="177" t="s">
        <v>2059</v>
      </c>
      <c r="AB194" s="177" t="s">
        <v>2059</v>
      </c>
      <c r="AC194" s="177" t="s">
        <v>2059</v>
      </c>
      <c r="AD194" s="177" t="s">
        <v>2059</v>
      </c>
      <c r="AE194" s="177" t="s">
        <v>2059</v>
      </c>
      <c r="AF194" s="177" t="s">
        <v>2059</v>
      </c>
      <c r="AG194" s="178" t="s">
        <v>2059</v>
      </c>
      <c r="AH194" s="323"/>
      <c r="AI194" s="179"/>
    </row>
    <row r="195" spans="1:35" ht="41.5" customHeight="1" x14ac:dyDescent="0.2">
      <c r="A195" s="171">
        <v>187</v>
      </c>
      <c r="B195" s="172" t="s">
        <v>2327</v>
      </c>
      <c r="C195" s="172" t="s">
        <v>2316</v>
      </c>
      <c r="D195" s="181" t="s">
        <v>2764</v>
      </c>
      <c r="E195" s="194" t="s">
        <v>2765</v>
      </c>
      <c r="F195" s="199" t="s">
        <v>2298</v>
      </c>
      <c r="G195" s="175" t="s">
        <v>2059</v>
      </c>
      <c r="H195" s="176" t="s">
        <v>2059</v>
      </c>
      <c r="I195" s="177" t="s">
        <v>1901</v>
      </c>
      <c r="J195" s="177" t="s">
        <v>2059</v>
      </c>
      <c r="K195" s="177" t="s">
        <v>2059</v>
      </c>
      <c r="L195" s="177" t="s">
        <v>2059</v>
      </c>
      <c r="M195" s="177" t="s">
        <v>2059</v>
      </c>
      <c r="N195" s="177" t="s">
        <v>2059</v>
      </c>
      <c r="O195" s="177" t="s">
        <v>2059</v>
      </c>
      <c r="P195" s="177" t="s">
        <v>1901</v>
      </c>
      <c r="Q195" s="177" t="s">
        <v>2059</v>
      </c>
      <c r="R195" s="177" t="s">
        <v>2059</v>
      </c>
      <c r="S195" s="177" t="s">
        <v>2059</v>
      </c>
      <c r="T195" s="177" t="s">
        <v>2059</v>
      </c>
      <c r="U195" s="177" t="s">
        <v>2059</v>
      </c>
      <c r="V195" s="177" t="s">
        <v>2059</v>
      </c>
      <c r="W195" s="177" t="s">
        <v>2059</v>
      </c>
      <c r="X195" s="177" t="s">
        <v>2059</v>
      </c>
      <c r="Y195" s="177" t="s">
        <v>2059</v>
      </c>
      <c r="Z195" s="177" t="s">
        <v>2059</v>
      </c>
      <c r="AA195" s="177" t="s">
        <v>2059</v>
      </c>
      <c r="AB195" s="177" t="s">
        <v>1901</v>
      </c>
      <c r="AC195" s="177" t="s">
        <v>2059</v>
      </c>
      <c r="AD195" s="177" t="s">
        <v>2059</v>
      </c>
      <c r="AE195" s="177" t="s">
        <v>2059</v>
      </c>
      <c r="AF195" s="177" t="s">
        <v>2059</v>
      </c>
      <c r="AG195" s="178" t="s">
        <v>2059</v>
      </c>
      <c r="AH195" s="323"/>
      <c r="AI195" s="179"/>
    </row>
    <row r="196" spans="1:35" ht="41.5" customHeight="1" x14ac:dyDescent="0.2">
      <c r="A196" s="171">
        <v>188</v>
      </c>
      <c r="B196" s="172" t="s">
        <v>2327</v>
      </c>
      <c r="C196" s="172" t="s">
        <v>2866</v>
      </c>
      <c r="D196" s="181" t="s">
        <v>2766</v>
      </c>
      <c r="E196" s="194" t="s">
        <v>2767</v>
      </c>
      <c r="F196" s="199" t="s">
        <v>2270</v>
      </c>
      <c r="G196" s="175" t="s">
        <v>2059</v>
      </c>
      <c r="H196" s="176" t="s">
        <v>2059</v>
      </c>
      <c r="I196" s="177" t="s">
        <v>2059</v>
      </c>
      <c r="J196" s="177" t="s">
        <v>1901</v>
      </c>
      <c r="K196" s="177" t="s">
        <v>2059</v>
      </c>
      <c r="L196" s="177" t="s">
        <v>1901</v>
      </c>
      <c r="M196" s="177" t="s">
        <v>2059</v>
      </c>
      <c r="N196" s="177" t="s">
        <v>2059</v>
      </c>
      <c r="O196" s="177" t="s">
        <v>2059</v>
      </c>
      <c r="P196" s="177" t="s">
        <v>2059</v>
      </c>
      <c r="Q196" s="177" t="s">
        <v>2059</v>
      </c>
      <c r="R196" s="177" t="s">
        <v>2059</v>
      </c>
      <c r="S196" s="177" t="s">
        <v>2059</v>
      </c>
      <c r="T196" s="177" t="s">
        <v>1901</v>
      </c>
      <c r="U196" s="177" t="s">
        <v>2059</v>
      </c>
      <c r="V196" s="177" t="s">
        <v>2059</v>
      </c>
      <c r="W196" s="177" t="s">
        <v>2059</v>
      </c>
      <c r="X196" s="177" t="s">
        <v>1901</v>
      </c>
      <c r="Y196" s="177" t="s">
        <v>1901</v>
      </c>
      <c r="Z196" s="177" t="s">
        <v>2059</v>
      </c>
      <c r="AA196" s="177" t="s">
        <v>2059</v>
      </c>
      <c r="AB196" s="177" t="s">
        <v>2059</v>
      </c>
      <c r="AC196" s="177" t="s">
        <v>2059</v>
      </c>
      <c r="AD196" s="177" t="s">
        <v>2059</v>
      </c>
      <c r="AE196" s="177" t="s">
        <v>2059</v>
      </c>
      <c r="AF196" s="177" t="s">
        <v>2059</v>
      </c>
      <c r="AG196" s="178" t="s">
        <v>2059</v>
      </c>
      <c r="AH196" s="323"/>
      <c r="AI196" s="179"/>
    </row>
    <row r="197" spans="1:35" ht="41.5" customHeight="1" x14ac:dyDescent="0.2">
      <c r="A197" s="171">
        <v>189</v>
      </c>
      <c r="B197" s="172" t="s">
        <v>2319</v>
      </c>
      <c r="C197" s="172" t="s">
        <v>2860</v>
      </c>
      <c r="D197" s="181" t="s">
        <v>2768</v>
      </c>
      <c r="E197" s="195" t="s">
        <v>2769</v>
      </c>
      <c r="F197" s="199" t="s">
        <v>2858</v>
      </c>
      <c r="G197" s="175" t="s">
        <v>2059</v>
      </c>
      <c r="H197" s="176" t="s">
        <v>2059</v>
      </c>
      <c r="I197" s="177" t="s">
        <v>2059</v>
      </c>
      <c r="J197" s="177" t="s">
        <v>2059</v>
      </c>
      <c r="K197" s="177" t="s">
        <v>1901</v>
      </c>
      <c r="L197" s="177" t="s">
        <v>2059</v>
      </c>
      <c r="M197" s="177" t="s">
        <v>2059</v>
      </c>
      <c r="N197" s="177" t="s">
        <v>2059</v>
      </c>
      <c r="O197" s="177" t="s">
        <v>2059</v>
      </c>
      <c r="P197" s="177" t="s">
        <v>2059</v>
      </c>
      <c r="Q197" s="177" t="s">
        <v>2059</v>
      </c>
      <c r="R197" s="177" t="s">
        <v>2059</v>
      </c>
      <c r="S197" s="177" t="s">
        <v>2059</v>
      </c>
      <c r="T197" s="177" t="s">
        <v>2059</v>
      </c>
      <c r="U197" s="177" t="s">
        <v>2059</v>
      </c>
      <c r="V197" s="177" t="s">
        <v>2059</v>
      </c>
      <c r="W197" s="177" t="s">
        <v>2059</v>
      </c>
      <c r="X197" s="177" t="s">
        <v>1901</v>
      </c>
      <c r="Y197" s="177" t="s">
        <v>2059</v>
      </c>
      <c r="Z197" s="177" t="s">
        <v>2059</v>
      </c>
      <c r="AA197" s="177" t="s">
        <v>2059</v>
      </c>
      <c r="AB197" s="177" t="s">
        <v>1901</v>
      </c>
      <c r="AC197" s="177" t="s">
        <v>2059</v>
      </c>
      <c r="AD197" s="177" t="s">
        <v>2059</v>
      </c>
      <c r="AE197" s="177" t="s">
        <v>2059</v>
      </c>
      <c r="AF197" s="177" t="s">
        <v>2059</v>
      </c>
      <c r="AG197" s="178" t="s">
        <v>2059</v>
      </c>
      <c r="AH197" s="323"/>
      <c r="AI197" s="179"/>
    </row>
    <row r="198" spans="1:35" ht="41.5" customHeight="1" x14ac:dyDescent="0.2">
      <c r="A198" s="171">
        <v>190</v>
      </c>
      <c r="B198" s="172" t="s">
        <v>2323</v>
      </c>
      <c r="C198" s="172" t="s">
        <v>2929</v>
      </c>
      <c r="D198" s="181" t="s">
        <v>2770</v>
      </c>
      <c r="E198" s="194" t="s">
        <v>2771</v>
      </c>
      <c r="F198" s="199" t="s">
        <v>2772</v>
      </c>
      <c r="G198" s="175" t="s">
        <v>2059</v>
      </c>
      <c r="H198" s="176" t="s">
        <v>2059</v>
      </c>
      <c r="I198" s="177" t="s">
        <v>2059</v>
      </c>
      <c r="J198" s="177" t="s">
        <v>2059</v>
      </c>
      <c r="K198" s="177" t="s">
        <v>1899</v>
      </c>
      <c r="L198" s="177" t="s">
        <v>1899</v>
      </c>
      <c r="M198" s="177" t="s">
        <v>1901</v>
      </c>
      <c r="N198" s="177" t="s">
        <v>1899</v>
      </c>
      <c r="O198" s="177" t="s">
        <v>2059</v>
      </c>
      <c r="P198" s="177" t="s">
        <v>2059</v>
      </c>
      <c r="Q198" s="177" t="s">
        <v>2059</v>
      </c>
      <c r="R198" s="177" t="s">
        <v>2059</v>
      </c>
      <c r="S198" s="177" t="s">
        <v>2059</v>
      </c>
      <c r="T198" s="177" t="s">
        <v>1899</v>
      </c>
      <c r="U198" s="177" t="s">
        <v>2059</v>
      </c>
      <c r="V198" s="177" t="s">
        <v>2059</v>
      </c>
      <c r="W198" s="177" t="s">
        <v>2059</v>
      </c>
      <c r="X198" s="177" t="s">
        <v>2059</v>
      </c>
      <c r="Y198" s="177" t="s">
        <v>2059</v>
      </c>
      <c r="Z198" s="177" t="s">
        <v>2059</v>
      </c>
      <c r="AA198" s="177" t="s">
        <v>2059</v>
      </c>
      <c r="AB198" s="177" t="s">
        <v>2059</v>
      </c>
      <c r="AC198" s="177" t="s">
        <v>2059</v>
      </c>
      <c r="AD198" s="177" t="s">
        <v>2059</v>
      </c>
      <c r="AE198" s="177" t="s">
        <v>2059</v>
      </c>
      <c r="AF198" s="177" t="s">
        <v>2059</v>
      </c>
      <c r="AG198" s="178"/>
      <c r="AH198" s="324"/>
      <c r="AI198" s="179"/>
    </row>
    <row r="199" spans="1:35" ht="41.5" customHeight="1" x14ac:dyDescent="0.2">
      <c r="A199" s="171">
        <v>191</v>
      </c>
      <c r="B199" s="172" t="s">
        <v>2323</v>
      </c>
      <c r="C199" s="172" t="s">
        <v>2773</v>
      </c>
      <c r="D199" s="181" t="s">
        <v>2774</v>
      </c>
      <c r="E199" s="195" t="s">
        <v>2773</v>
      </c>
      <c r="F199" s="199" t="s">
        <v>2775</v>
      </c>
      <c r="G199" s="175" t="s">
        <v>1901</v>
      </c>
      <c r="H199" s="176" t="s">
        <v>1901</v>
      </c>
      <c r="I199" s="177" t="s">
        <v>2059</v>
      </c>
      <c r="J199" s="177" t="s">
        <v>2059</v>
      </c>
      <c r="K199" s="177" t="s">
        <v>2059</v>
      </c>
      <c r="L199" s="177" t="s">
        <v>2059</v>
      </c>
      <c r="M199" s="177" t="s">
        <v>2059</v>
      </c>
      <c r="N199" s="177" t="s">
        <v>2059</v>
      </c>
      <c r="O199" s="177" t="s">
        <v>2059</v>
      </c>
      <c r="P199" s="177" t="s">
        <v>2059</v>
      </c>
      <c r="Q199" s="177" t="s">
        <v>2059</v>
      </c>
      <c r="R199" s="177" t="s">
        <v>2059</v>
      </c>
      <c r="S199" s="177" t="s">
        <v>2059</v>
      </c>
      <c r="T199" s="177" t="s">
        <v>2059</v>
      </c>
      <c r="U199" s="177" t="s">
        <v>2059</v>
      </c>
      <c r="V199" s="177" t="s">
        <v>2059</v>
      </c>
      <c r="W199" s="177" t="s">
        <v>2059</v>
      </c>
      <c r="X199" s="177" t="s">
        <v>2059</v>
      </c>
      <c r="Y199" s="177" t="s">
        <v>2059</v>
      </c>
      <c r="Z199" s="177" t="s">
        <v>2059</v>
      </c>
      <c r="AA199" s="177" t="s">
        <v>2059</v>
      </c>
      <c r="AB199" s="177" t="s">
        <v>2059</v>
      </c>
      <c r="AC199" s="177" t="s">
        <v>2059</v>
      </c>
      <c r="AD199" s="177" t="s">
        <v>2059</v>
      </c>
      <c r="AE199" s="177" t="s">
        <v>2059</v>
      </c>
      <c r="AF199" s="177"/>
      <c r="AG199" s="178"/>
      <c r="AH199" s="324"/>
      <c r="AI199" s="179"/>
    </row>
    <row r="200" spans="1:35" ht="41.5" customHeight="1" x14ac:dyDescent="0.2">
      <c r="A200" s="171">
        <v>192</v>
      </c>
      <c r="B200" s="172" t="s">
        <v>2315</v>
      </c>
      <c r="C200" s="172" t="s">
        <v>2884</v>
      </c>
      <c r="D200" s="181" t="s">
        <v>2776</v>
      </c>
      <c r="E200" s="194" t="s">
        <v>2777</v>
      </c>
      <c r="F200" s="199" t="s">
        <v>2778</v>
      </c>
      <c r="G200" s="175" t="s">
        <v>2059</v>
      </c>
      <c r="H200" s="176" t="s">
        <v>2059</v>
      </c>
      <c r="I200" s="177" t="s">
        <v>2059</v>
      </c>
      <c r="J200" s="177" t="s">
        <v>2059</v>
      </c>
      <c r="K200" s="177" t="s">
        <v>2059</v>
      </c>
      <c r="L200" s="177" t="s">
        <v>2059</v>
      </c>
      <c r="M200" s="177" t="s">
        <v>2059</v>
      </c>
      <c r="N200" s="177" t="s">
        <v>2059</v>
      </c>
      <c r="O200" s="177" t="s">
        <v>1901</v>
      </c>
      <c r="P200" s="177" t="s">
        <v>1899</v>
      </c>
      <c r="Q200" s="177" t="s">
        <v>2059</v>
      </c>
      <c r="R200" s="177" t="s">
        <v>2059</v>
      </c>
      <c r="S200" s="177" t="s">
        <v>2059</v>
      </c>
      <c r="T200" s="177" t="s">
        <v>2059</v>
      </c>
      <c r="U200" s="177" t="s">
        <v>2059</v>
      </c>
      <c r="V200" s="177" t="s">
        <v>2059</v>
      </c>
      <c r="W200" s="177" t="s">
        <v>2059</v>
      </c>
      <c r="X200" s="177" t="s">
        <v>2059</v>
      </c>
      <c r="Y200" s="177" t="s">
        <v>2059</v>
      </c>
      <c r="Z200" s="177" t="s">
        <v>1901</v>
      </c>
      <c r="AA200" s="177" t="s">
        <v>2059</v>
      </c>
      <c r="AB200" s="177" t="s">
        <v>2059</v>
      </c>
      <c r="AC200" s="177" t="s">
        <v>2059</v>
      </c>
      <c r="AD200" s="177" t="s">
        <v>2059</v>
      </c>
      <c r="AE200" s="177" t="s">
        <v>1901</v>
      </c>
      <c r="AF200" s="177" t="s">
        <v>1901</v>
      </c>
      <c r="AG200" s="178" t="s">
        <v>2779</v>
      </c>
      <c r="AH200" s="324"/>
      <c r="AI200" s="179"/>
    </row>
    <row r="201" spans="1:35" ht="41.5" customHeight="1" x14ac:dyDescent="0.2">
      <c r="A201" s="171">
        <v>193</v>
      </c>
      <c r="B201" s="172" t="s">
        <v>2351</v>
      </c>
      <c r="C201" s="172" t="s">
        <v>2930</v>
      </c>
      <c r="D201" s="181" t="s">
        <v>2780</v>
      </c>
      <c r="E201" s="194" t="s">
        <v>2781</v>
      </c>
      <c r="F201" s="199" t="s">
        <v>2782</v>
      </c>
      <c r="G201" s="175" t="s">
        <v>2059</v>
      </c>
      <c r="H201" s="176" t="s">
        <v>2059</v>
      </c>
      <c r="I201" s="177" t="s">
        <v>2059</v>
      </c>
      <c r="J201" s="177" t="s">
        <v>2059</v>
      </c>
      <c r="K201" s="177" t="s">
        <v>2059</v>
      </c>
      <c r="L201" s="177" t="s">
        <v>2059</v>
      </c>
      <c r="M201" s="177" t="s">
        <v>2059</v>
      </c>
      <c r="N201" s="177" t="s">
        <v>2059</v>
      </c>
      <c r="O201" s="177" t="s">
        <v>2059</v>
      </c>
      <c r="P201" s="177" t="s">
        <v>2059</v>
      </c>
      <c r="Q201" s="177" t="s">
        <v>2059</v>
      </c>
      <c r="R201" s="177" t="s">
        <v>2059</v>
      </c>
      <c r="S201" s="177" t="s">
        <v>2059</v>
      </c>
      <c r="T201" s="177" t="s">
        <v>2059</v>
      </c>
      <c r="U201" s="177" t="s">
        <v>2059</v>
      </c>
      <c r="V201" s="177" t="s">
        <v>2059</v>
      </c>
      <c r="W201" s="177" t="s">
        <v>2059</v>
      </c>
      <c r="X201" s="177" t="s">
        <v>2059</v>
      </c>
      <c r="Y201" s="177" t="s">
        <v>2059</v>
      </c>
      <c r="Z201" s="177" t="s">
        <v>2059</v>
      </c>
      <c r="AA201" s="177" t="s">
        <v>1901</v>
      </c>
      <c r="AB201" s="177" t="s">
        <v>1901</v>
      </c>
      <c r="AC201" s="177" t="s">
        <v>1901</v>
      </c>
      <c r="AD201" s="177" t="s">
        <v>2059</v>
      </c>
      <c r="AE201" s="177" t="s">
        <v>2059</v>
      </c>
      <c r="AF201" s="177"/>
      <c r="AG201" s="178"/>
      <c r="AH201" s="324"/>
      <c r="AI201" s="179"/>
    </row>
    <row r="202" spans="1:35" ht="41.5" customHeight="1" x14ac:dyDescent="0.2">
      <c r="A202" s="171">
        <v>194</v>
      </c>
      <c r="B202" s="172" t="s">
        <v>61</v>
      </c>
      <c r="C202" s="172" t="s">
        <v>2931</v>
      </c>
      <c r="D202" s="181" t="s">
        <v>2783</v>
      </c>
      <c r="E202" s="194" t="s">
        <v>2784</v>
      </c>
      <c r="F202" s="199" t="s">
        <v>2785</v>
      </c>
      <c r="G202" s="175" t="s">
        <v>1901</v>
      </c>
      <c r="H202" s="176" t="s">
        <v>2059</v>
      </c>
      <c r="I202" s="177" t="s">
        <v>2059</v>
      </c>
      <c r="J202" s="177" t="s">
        <v>2059</v>
      </c>
      <c r="K202" s="177" t="s">
        <v>2059</v>
      </c>
      <c r="L202" s="177" t="s">
        <v>2059</v>
      </c>
      <c r="M202" s="177" t="s">
        <v>1901</v>
      </c>
      <c r="N202" s="177" t="s">
        <v>2059</v>
      </c>
      <c r="O202" s="177" t="s">
        <v>2059</v>
      </c>
      <c r="P202" s="177" t="s">
        <v>2059</v>
      </c>
      <c r="Q202" s="177" t="s">
        <v>2059</v>
      </c>
      <c r="R202" s="177" t="s">
        <v>2059</v>
      </c>
      <c r="S202" s="177" t="s">
        <v>1901</v>
      </c>
      <c r="T202" s="177" t="s">
        <v>1901</v>
      </c>
      <c r="U202" s="177" t="s">
        <v>2059</v>
      </c>
      <c r="V202" s="177" t="s">
        <v>1901</v>
      </c>
      <c r="W202" s="177" t="s">
        <v>2059</v>
      </c>
      <c r="X202" s="177" t="s">
        <v>2059</v>
      </c>
      <c r="Y202" s="177" t="s">
        <v>2059</v>
      </c>
      <c r="Z202" s="177" t="s">
        <v>2059</v>
      </c>
      <c r="AA202" s="177" t="s">
        <v>2059</v>
      </c>
      <c r="AB202" s="177" t="s">
        <v>2059</v>
      </c>
      <c r="AC202" s="177" t="s">
        <v>2059</v>
      </c>
      <c r="AD202" s="177" t="s">
        <v>2059</v>
      </c>
      <c r="AE202" s="177" t="s">
        <v>2059</v>
      </c>
      <c r="AF202" s="177" t="s">
        <v>2059</v>
      </c>
      <c r="AG202" s="178"/>
      <c r="AH202" s="324"/>
      <c r="AI202" s="179"/>
    </row>
    <row r="203" spans="1:35" ht="41.5" customHeight="1" x14ac:dyDescent="0.2">
      <c r="A203" s="171">
        <v>195</v>
      </c>
      <c r="B203" s="172" t="s">
        <v>2309</v>
      </c>
      <c r="C203" s="172" t="s">
        <v>2932</v>
      </c>
      <c r="D203" s="181" t="s">
        <v>2786</v>
      </c>
      <c r="E203" s="180" t="s">
        <v>2787</v>
      </c>
      <c r="F203" s="199" t="s">
        <v>2788</v>
      </c>
      <c r="G203" s="175" t="s">
        <v>2059</v>
      </c>
      <c r="H203" s="176" t="s">
        <v>2059</v>
      </c>
      <c r="I203" s="177" t="s">
        <v>2059</v>
      </c>
      <c r="J203" s="177" t="s">
        <v>2059</v>
      </c>
      <c r="K203" s="177" t="s">
        <v>2059</v>
      </c>
      <c r="L203" s="177" t="s">
        <v>1901</v>
      </c>
      <c r="M203" s="177" t="s">
        <v>2059</v>
      </c>
      <c r="N203" s="177" t="s">
        <v>1899</v>
      </c>
      <c r="O203" s="177" t="s">
        <v>2059</v>
      </c>
      <c r="P203" s="177" t="s">
        <v>2059</v>
      </c>
      <c r="Q203" s="177" t="s">
        <v>2059</v>
      </c>
      <c r="R203" s="177" t="s">
        <v>2059</v>
      </c>
      <c r="S203" s="177" t="s">
        <v>2059</v>
      </c>
      <c r="T203" s="177" t="s">
        <v>2059</v>
      </c>
      <c r="U203" s="177" t="s">
        <v>1901</v>
      </c>
      <c r="V203" s="177" t="s">
        <v>2059</v>
      </c>
      <c r="W203" s="177" t="s">
        <v>2059</v>
      </c>
      <c r="X203" s="177" t="s">
        <v>2059</v>
      </c>
      <c r="Y203" s="177" t="s">
        <v>2059</v>
      </c>
      <c r="Z203" s="177" t="s">
        <v>2059</v>
      </c>
      <c r="AA203" s="177" t="s">
        <v>2059</v>
      </c>
      <c r="AB203" s="177" t="s">
        <v>2059</v>
      </c>
      <c r="AC203" s="177" t="s">
        <v>2059</v>
      </c>
      <c r="AD203" s="177" t="s">
        <v>2059</v>
      </c>
      <c r="AE203" s="177" t="s">
        <v>2059</v>
      </c>
      <c r="AF203" s="177" t="s">
        <v>2059</v>
      </c>
      <c r="AG203" s="178"/>
      <c r="AH203" s="324"/>
      <c r="AI203" s="179"/>
    </row>
    <row r="204" spans="1:35" ht="41.5" customHeight="1" x14ac:dyDescent="0.2">
      <c r="A204" s="171">
        <v>196</v>
      </c>
      <c r="B204" s="172" t="s">
        <v>2315</v>
      </c>
      <c r="C204" s="172" t="s">
        <v>2933</v>
      </c>
      <c r="D204" s="181" t="s">
        <v>2789</v>
      </c>
      <c r="E204" s="192" t="s">
        <v>2790</v>
      </c>
      <c r="F204" s="199" t="s">
        <v>2791</v>
      </c>
      <c r="G204" s="175" t="s">
        <v>2059</v>
      </c>
      <c r="H204" s="176" t="s">
        <v>2059</v>
      </c>
      <c r="I204" s="177" t="s">
        <v>2059</v>
      </c>
      <c r="J204" s="177" t="s">
        <v>2059</v>
      </c>
      <c r="K204" s="177" t="s">
        <v>2059</v>
      </c>
      <c r="L204" s="177" t="s">
        <v>2059</v>
      </c>
      <c r="M204" s="177" t="s">
        <v>1901</v>
      </c>
      <c r="N204" s="177" t="s">
        <v>1901</v>
      </c>
      <c r="O204" s="177" t="s">
        <v>2059</v>
      </c>
      <c r="P204" s="177" t="s">
        <v>2059</v>
      </c>
      <c r="Q204" s="177" t="s">
        <v>2059</v>
      </c>
      <c r="R204" s="177" t="s">
        <v>1901</v>
      </c>
      <c r="S204" s="177" t="s">
        <v>2059</v>
      </c>
      <c r="T204" s="177" t="s">
        <v>2059</v>
      </c>
      <c r="U204" s="177" t="s">
        <v>2059</v>
      </c>
      <c r="V204" s="177" t="s">
        <v>2059</v>
      </c>
      <c r="W204" s="177" t="s">
        <v>2059</v>
      </c>
      <c r="X204" s="177" t="s">
        <v>2059</v>
      </c>
      <c r="Y204" s="177" t="s">
        <v>2059</v>
      </c>
      <c r="Z204" s="177" t="s">
        <v>2059</v>
      </c>
      <c r="AA204" s="177" t="s">
        <v>2059</v>
      </c>
      <c r="AB204" s="177" t="s">
        <v>2059</v>
      </c>
      <c r="AC204" s="177" t="s">
        <v>2059</v>
      </c>
      <c r="AD204" s="177" t="s">
        <v>2059</v>
      </c>
      <c r="AE204" s="177" t="s">
        <v>2059</v>
      </c>
      <c r="AF204" s="177" t="s">
        <v>2059</v>
      </c>
      <c r="AG204" s="178"/>
      <c r="AH204" s="324"/>
      <c r="AI204" s="179"/>
    </row>
    <row r="205" spans="1:35" ht="41.5" customHeight="1" x14ac:dyDescent="0.2">
      <c r="A205" s="171">
        <v>197</v>
      </c>
      <c r="B205" s="172" t="s">
        <v>2319</v>
      </c>
      <c r="C205" s="172" t="s">
        <v>2316</v>
      </c>
      <c r="D205" s="181" t="s">
        <v>2792</v>
      </c>
      <c r="E205" s="180" t="s">
        <v>2793</v>
      </c>
      <c r="F205" s="199" t="s">
        <v>3013</v>
      </c>
      <c r="G205" s="175" t="s">
        <v>2059</v>
      </c>
      <c r="H205" s="176" t="s">
        <v>2059</v>
      </c>
      <c r="I205" s="177" t="s">
        <v>2059</v>
      </c>
      <c r="J205" s="177" t="s">
        <v>2059</v>
      </c>
      <c r="K205" s="177" t="s">
        <v>1901</v>
      </c>
      <c r="L205" s="177" t="s">
        <v>2059</v>
      </c>
      <c r="M205" s="177" t="s">
        <v>2059</v>
      </c>
      <c r="N205" s="177" t="s">
        <v>2059</v>
      </c>
      <c r="O205" s="177" t="s">
        <v>2059</v>
      </c>
      <c r="P205" s="177"/>
      <c r="Q205" s="177" t="s">
        <v>2059</v>
      </c>
      <c r="R205" s="177" t="s">
        <v>2059</v>
      </c>
      <c r="S205" s="177" t="s">
        <v>2059</v>
      </c>
      <c r="T205" s="177" t="s">
        <v>2059</v>
      </c>
      <c r="U205" s="177" t="s">
        <v>2059</v>
      </c>
      <c r="V205" s="177" t="s">
        <v>2059</v>
      </c>
      <c r="W205" s="177" t="s">
        <v>2059</v>
      </c>
      <c r="X205" s="177" t="s">
        <v>1901</v>
      </c>
      <c r="Y205" s="177" t="s">
        <v>2059</v>
      </c>
      <c r="Z205" s="177" t="s">
        <v>2059</v>
      </c>
      <c r="AA205" s="177" t="s">
        <v>2059</v>
      </c>
      <c r="AB205" s="177" t="s">
        <v>1901</v>
      </c>
      <c r="AC205" s="177" t="s">
        <v>2059</v>
      </c>
      <c r="AD205" s="177"/>
      <c r="AE205" s="177" t="s">
        <v>2059</v>
      </c>
      <c r="AF205" s="177" t="s">
        <v>2059</v>
      </c>
      <c r="AG205" s="178" t="s">
        <v>2059</v>
      </c>
      <c r="AH205" s="323"/>
      <c r="AI205" s="179"/>
    </row>
    <row r="206" spans="1:35" ht="41.5" customHeight="1" x14ac:dyDescent="0.2">
      <c r="A206" s="171">
        <v>198</v>
      </c>
      <c r="B206" s="172" t="s">
        <v>2415</v>
      </c>
      <c r="C206" s="172" t="s">
        <v>2934</v>
      </c>
      <c r="D206" s="181" t="s">
        <v>2794</v>
      </c>
      <c r="E206" s="180" t="s">
        <v>2795</v>
      </c>
      <c r="F206" s="199" t="s">
        <v>2796</v>
      </c>
      <c r="G206" s="175" t="s">
        <v>2059</v>
      </c>
      <c r="H206" s="176" t="s">
        <v>2059</v>
      </c>
      <c r="I206" s="177" t="s">
        <v>2059</v>
      </c>
      <c r="J206" s="177" t="s">
        <v>2059</v>
      </c>
      <c r="K206" s="177" t="s">
        <v>2059</v>
      </c>
      <c r="L206" s="177" t="s">
        <v>1901</v>
      </c>
      <c r="M206" s="177" t="s">
        <v>2059</v>
      </c>
      <c r="N206" s="177" t="s">
        <v>2059</v>
      </c>
      <c r="O206" s="177" t="s">
        <v>2059</v>
      </c>
      <c r="P206" s="177" t="s">
        <v>2059</v>
      </c>
      <c r="Q206" s="177" t="s">
        <v>2059</v>
      </c>
      <c r="R206" s="177" t="s">
        <v>2059</v>
      </c>
      <c r="S206" s="177" t="s">
        <v>2059</v>
      </c>
      <c r="T206" s="177" t="s">
        <v>1901</v>
      </c>
      <c r="U206" s="177" t="s">
        <v>2059</v>
      </c>
      <c r="V206" s="177" t="s">
        <v>1901</v>
      </c>
      <c r="W206" s="177" t="s">
        <v>2059</v>
      </c>
      <c r="X206" s="177" t="s">
        <v>2059</v>
      </c>
      <c r="Y206" s="177" t="s">
        <v>2059</v>
      </c>
      <c r="Z206" s="177" t="s">
        <v>2059</v>
      </c>
      <c r="AA206" s="177" t="s">
        <v>2059</v>
      </c>
      <c r="AB206" s="177" t="s">
        <v>2059</v>
      </c>
      <c r="AC206" s="177" t="s">
        <v>2059</v>
      </c>
      <c r="AD206" s="177" t="s">
        <v>2059</v>
      </c>
      <c r="AE206" s="177" t="s">
        <v>2059</v>
      </c>
      <c r="AF206" s="177"/>
      <c r="AG206" s="178"/>
      <c r="AH206" s="324"/>
      <c r="AI206" s="179"/>
    </row>
    <row r="207" spans="1:35" ht="41.5" customHeight="1" x14ac:dyDescent="0.2">
      <c r="A207" s="171">
        <v>199</v>
      </c>
      <c r="B207" s="172" t="s">
        <v>2319</v>
      </c>
      <c r="C207" s="172" t="s">
        <v>2935</v>
      </c>
      <c r="D207" s="181" t="s">
        <v>2797</v>
      </c>
      <c r="E207" s="192" t="s">
        <v>2798</v>
      </c>
      <c r="F207" s="199" t="s">
        <v>2799</v>
      </c>
      <c r="G207" s="175" t="s">
        <v>1901</v>
      </c>
      <c r="H207" s="176" t="s">
        <v>2059</v>
      </c>
      <c r="I207" s="177" t="s">
        <v>2059</v>
      </c>
      <c r="J207" s="177" t="s">
        <v>2059</v>
      </c>
      <c r="K207" s="177" t="s">
        <v>1901</v>
      </c>
      <c r="L207" s="177" t="s">
        <v>1901</v>
      </c>
      <c r="M207" s="177" t="s">
        <v>2059</v>
      </c>
      <c r="N207" s="177" t="s">
        <v>2059</v>
      </c>
      <c r="O207" s="177" t="s">
        <v>2059</v>
      </c>
      <c r="P207" s="177" t="s">
        <v>2059</v>
      </c>
      <c r="Q207" s="177" t="s">
        <v>2059</v>
      </c>
      <c r="R207" s="177" t="s">
        <v>2059</v>
      </c>
      <c r="S207" s="177" t="s">
        <v>2059</v>
      </c>
      <c r="T207" s="177" t="s">
        <v>2059</v>
      </c>
      <c r="U207" s="177" t="s">
        <v>2059</v>
      </c>
      <c r="V207" s="177" t="s">
        <v>2059</v>
      </c>
      <c r="W207" s="177" t="s">
        <v>2059</v>
      </c>
      <c r="X207" s="177" t="s">
        <v>2059</v>
      </c>
      <c r="Y207" s="177" t="s">
        <v>2059</v>
      </c>
      <c r="Z207" s="177" t="s">
        <v>2059</v>
      </c>
      <c r="AA207" s="177" t="s">
        <v>2059</v>
      </c>
      <c r="AB207" s="177" t="s">
        <v>2059</v>
      </c>
      <c r="AC207" s="177" t="s">
        <v>2059</v>
      </c>
      <c r="AD207" s="177" t="s">
        <v>2059</v>
      </c>
      <c r="AE207" s="177" t="s">
        <v>2059</v>
      </c>
      <c r="AF207" s="177"/>
      <c r="AG207" s="178"/>
      <c r="AH207" s="324"/>
      <c r="AI207" s="179"/>
    </row>
    <row r="208" spans="1:35" ht="41.5" customHeight="1" x14ac:dyDescent="0.2">
      <c r="A208" s="171">
        <v>200</v>
      </c>
      <c r="B208" s="172" t="s">
        <v>2327</v>
      </c>
      <c r="C208" s="172" t="s">
        <v>2936</v>
      </c>
      <c r="D208" s="181" t="s">
        <v>2800</v>
      </c>
      <c r="E208" s="180" t="s">
        <v>2801</v>
      </c>
      <c r="F208" s="199" t="s">
        <v>2802</v>
      </c>
      <c r="G208" s="175" t="s">
        <v>2059</v>
      </c>
      <c r="H208" s="176" t="s">
        <v>2059</v>
      </c>
      <c r="I208" s="177" t="s">
        <v>2059</v>
      </c>
      <c r="J208" s="177" t="s">
        <v>2059</v>
      </c>
      <c r="K208" s="177" t="s">
        <v>2059</v>
      </c>
      <c r="L208" s="177" t="s">
        <v>1899</v>
      </c>
      <c r="M208" s="177" t="s">
        <v>2059</v>
      </c>
      <c r="N208" s="177" t="s">
        <v>2059</v>
      </c>
      <c r="O208" s="177" t="s">
        <v>1899</v>
      </c>
      <c r="P208" s="177" t="s">
        <v>2059</v>
      </c>
      <c r="Q208" s="177" t="s">
        <v>2059</v>
      </c>
      <c r="R208" s="177" t="s">
        <v>2059</v>
      </c>
      <c r="S208" s="177" t="s">
        <v>2059</v>
      </c>
      <c r="T208" s="177" t="s">
        <v>2059</v>
      </c>
      <c r="U208" s="177" t="s">
        <v>2059</v>
      </c>
      <c r="V208" s="177" t="s">
        <v>2059</v>
      </c>
      <c r="W208" s="177" t="s">
        <v>2059</v>
      </c>
      <c r="X208" s="177" t="s">
        <v>2059</v>
      </c>
      <c r="Y208" s="177" t="s">
        <v>2059</v>
      </c>
      <c r="Z208" s="177" t="s">
        <v>2059</v>
      </c>
      <c r="AA208" s="177" t="s">
        <v>2059</v>
      </c>
      <c r="AB208" s="177" t="s">
        <v>1899</v>
      </c>
      <c r="AC208" s="177" t="s">
        <v>2059</v>
      </c>
      <c r="AD208" s="177" t="s">
        <v>2059</v>
      </c>
      <c r="AE208" s="177" t="s">
        <v>2059</v>
      </c>
      <c r="AF208" s="177"/>
      <c r="AG208" s="178"/>
      <c r="AH208" s="324"/>
      <c r="AI208" s="179"/>
    </row>
    <row r="209" spans="1:35" ht="41.5" customHeight="1" x14ac:dyDescent="0.2">
      <c r="A209" s="171">
        <v>201</v>
      </c>
      <c r="B209" s="172" t="s">
        <v>2327</v>
      </c>
      <c r="C209" s="172" t="s">
        <v>2860</v>
      </c>
      <c r="D209" s="181" t="s">
        <v>2803</v>
      </c>
      <c r="E209" s="180" t="s">
        <v>2140</v>
      </c>
      <c r="F209" s="199" t="s">
        <v>2859</v>
      </c>
      <c r="G209" s="175" t="s">
        <v>2059</v>
      </c>
      <c r="H209" s="176" t="s">
        <v>2059</v>
      </c>
      <c r="I209" s="177" t="s">
        <v>2059</v>
      </c>
      <c r="J209" s="177" t="s">
        <v>2059</v>
      </c>
      <c r="K209" s="177" t="s">
        <v>2059</v>
      </c>
      <c r="L209" s="177" t="s">
        <v>2059</v>
      </c>
      <c r="M209" s="177" t="s">
        <v>2059</v>
      </c>
      <c r="N209" s="177" t="s">
        <v>2059</v>
      </c>
      <c r="O209" s="177" t="s">
        <v>1901</v>
      </c>
      <c r="P209" s="177" t="s">
        <v>1901</v>
      </c>
      <c r="Q209" s="177" t="s">
        <v>2059</v>
      </c>
      <c r="R209" s="177" t="s">
        <v>2059</v>
      </c>
      <c r="S209" s="177" t="s">
        <v>2059</v>
      </c>
      <c r="T209" s="177" t="s">
        <v>2059</v>
      </c>
      <c r="U209" s="177" t="s">
        <v>2059</v>
      </c>
      <c r="V209" s="177" t="s">
        <v>2059</v>
      </c>
      <c r="W209" s="177" t="s">
        <v>2059</v>
      </c>
      <c r="X209" s="177" t="s">
        <v>2059</v>
      </c>
      <c r="Y209" s="177" t="s">
        <v>2059</v>
      </c>
      <c r="Z209" s="177" t="s">
        <v>2059</v>
      </c>
      <c r="AA209" s="177" t="s">
        <v>2059</v>
      </c>
      <c r="AB209" s="177" t="s">
        <v>2059</v>
      </c>
      <c r="AC209" s="177" t="s">
        <v>2059</v>
      </c>
      <c r="AD209" s="177" t="s">
        <v>2059</v>
      </c>
      <c r="AE209" s="177" t="s">
        <v>2059</v>
      </c>
      <c r="AF209" s="177" t="s">
        <v>1901</v>
      </c>
      <c r="AG209" s="178" t="s">
        <v>2839</v>
      </c>
      <c r="AH209" s="323"/>
      <c r="AI209" s="179"/>
    </row>
    <row r="210" spans="1:35" ht="41.5" customHeight="1" x14ac:dyDescent="0.2">
      <c r="A210" s="171">
        <v>202</v>
      </c>
      <c r="B210" s="172" t="s">
        <v>2309</v>
      </c>
      <c r="C210" s="172" t="s">
        <v>2316</v>
      </c>
      <c r="D210" s="181" t="s">
        <v>2804</v>
      </c>
      <c r="E210" s="180" t="s">
        <v>2805</v>
      </c>
      <c r="F210" s="199" t="s">
        <v>2271</v>
      </c>
      <c r="G210" s="175" t="s">
        <v>2059</v>
      </c>
      <c r="H210" s="176" t="s">
        <v>2059</v>
      </c>
      <c r="I210" s="177" t="s">
        <v>2059</v>
      </c>
      <c r="J210" s="177" t="s">
        <v>2059</v>
      </c>
      <c r="K210" s="177" t="s">
        <v>2059</v>
      </c>
      <c r="L210" s="177" t="s">
        <v>2059</v>
      </c>
      <c r="M210" s="177" t="s">
        <v>2059</v>
      </c>
      <c r="N210" s="177" t="s">
        <v>2059</v>
      </c>
      <c r="O210" s="177" t="s">
        <v>1901</v>
      </c>
      <c r="P210" s="177" t="s">
        <v>1899</v>
      </c>
      <c r="Q210" s="177" t="s">
        <v>2059</v>
      </c>
      <c r="R210" s="177" t="s">
        <v>2059</v>
      </c>
      <c r="S210" s="177" t="s">
        <v>1901</v>
      </c>
      <c r="T210" s="177" t="s">
        <v>2059</v>
      </c>
      <c r="U210" s="177" t="s">
        <v>2059</v>
      </c>
      <c r="V210" s="177" t="s">
        <v>2059</v>
      </c>
      <c r="W210" s="177" t="s">
        <v>2059</v>
      </c>
      <c r="X210" s="177" t="s">
        <v>2059</v>
      </c>
      <c r="Y210" s="177" t="s">
        <v>2059</v>
      </c>
      <c r="Z210" s="177" t="s">
        <v>2059</v>
      </c>
      <c r="AA210" s="177" t="s">
        <v>1899</v>
      </c>
      <c r="AB210" s="177" t="s">
        <v>1899</v>
      </c>
      <c r="AC210" s="177" t="s">
        <v>1899</v>
      </c>
      <c r="AD210" s="177" t="s">
        <v>2059</v>
      </c>
      <c r="AE210" s="177" t="s">
        <v>1899</v>
      </c>
      <c r="AF210" s="177" t="s">
        <v>2059</v>
      </c>
      <c r="AG210" s="178" t="s">
        <v>2221</v>
      </c>
      <c r="AH210" s="323"/>
      <c r="AI210" s="179"/>
    </row>
    <row r="211" spans="1:35" ht="41.5" customHeight="1" x14ac:dyDescent="0.2">
      <c r="A211" s="171">
        <v>203</v>
      </c>
      <c r="B211" s="172" t="s">
        <v>2323</v>
      </c>
      <c r="C211" s="172" t="s">
        <v>2884</v>
      </c>
      <c r="D211" s="181" t="s">
        <v>2806</v>
      </c>
      <c r="E211" s="180" t="s">
        <v>2807</v>
      </c>
      <c r="F211" s="199" t="s">
        <v>2808</v>
      </c>
      <c r="G211" s="175" t="s">
        <v>2059</v>
      </c>
      <c r="H211" s="176" t="s">
        <v>2059</v>
      </c>
      <c r="I211" s="177" t="s">
        <v>2059</v>
      </c>
      <c r="J211" s="177" t="s">
        <v>2059</v>
      </c>
      <c r="K211" s="177" t="s">
        <v>1899</v>
      </c>
      <c r="L211" s="177" t="s">
        <v>2059</v>
      </c>
      <c r="M211" s="177" t="s">
        <v>1899</v>
      </c>
      <c r="N211" s="177" t="s">
        <v>2059</v>
      </c>
      <c r="O211" s="177" t="s">
        <v>2059</v>
      </c>
      <c r="P211" s="177" t="s">
        <v>2059</v>
      </c>
      <c r="Q211" s="177" t="s">
        <v>1899</v>
      </c>
      <c r="R211" s="177" t="s">
        <v>2059</v>
      </c>
      <c r="S211" s="177" t="s">
        <v>1899</v>
      </c>
      <c r="T211" s="177" t="s">
        <v>2059</v>
      </c>
      <c r="U211" s="177" t="s">
        <v>2059</v>
      </c>
      <c r="V211" s="177" t="s">
        <v>2059</v>
      </c>
      <c r="W211" s="177" t="s">
        <v>2059</v>
      </c>
      <c r="X211" s="177" t="s">
        <v>2059</v>
      </c>
      <c r="Y211" s="177" t="s">
        <v>2059</v>
      </c>
      <c r="Z211" s="177" t="s">
        <v>2059</v>
      </c>
      <c r="AA211" s="177" t="s">
        <v>2059</v>
      </c>
      <c r="AB211" s="177" t="s">
        <v>2059</v>
      </c>
      <c r="AC211" s="177" t="s">
        <v>2059</v>
      </c>
      <c r="AD211" s="177" t="s">
        <v>2059</v>
      </c>
      <c r="AE211" s="177" t="s">
        <v>2059</v>
      </c>
      <c r="AF211" s="177" t="s">
        <v>2059</v>
      </c>
      <c r="AG211" s="178" t="s">
        <v>2059</v>
      </c>
      <c r="AH211" s="324"/>
      <c r="AI211" s="179"/>
    </row>
    <row r="212" spans="1:35" ht="41.5" customHeight="1" x14ac:dyDescent="0.2">
      <c r="A212" s="171">
        <v>204</v>
      </c>
      <c r="B212" s="172" t="s">
        <v>2323</v>
      </c>
      <c r="C212" s="172" t="s">
        <v>2937</v>
      </c>
      <c r="D212" s="181" t="s">
        <v>2809</v>
      </c>
      <c r="E212" s="180" t="s">
        <v>2810</v>
      </c>
      <c r="F212" s="199" t="s">
        <v>3014</v>
      </c>
      <c r="G212" s="175" t="s">
        <v>2059</v>
      </c>
      <c r="H212" s="176" t="s">
        <v>2059</v>
      </c>
      <c r="I212" s="177" t="s">
        <v>2059</v>
      </c>
      <c r="J212" s="177" t="s">
        <v>2059</v>
      </c>
      <c r="K212" s="177" t="s">
        <v>2059</v>
      </c>
      <c r="L212" s="177" t="s">
        <v>1901</v>
      </c>
      <c r="M212" s="177" t="s">
        <v>1901</v>
      </c>
      <c r="N212" s="177" t="s">
        <v>1901</v>
      </c>
      <c r="O212" s="177" t="s">
        <v>2059</v>
      </c>
      <c r="P212" s="177" t="s">
        <v>2059</v>
      </c>
      <c r="Q212" s="177" t="s">
        <v>1901</v>
      </c>
      <c r="R212" s="177" t="s">
        <v>2059</v>
      </c>
      <c r="S212" s="177" t="s">
        <v>1901</v>
      </c>
      <c r="T212" s="177" t="s">
        <v>2059</v>
      </c>
      <c r="U212" s="177" t="s">
        <v>2059</v>
      </c>
      <c r="V212" s="177" t="s">
        <v>2059</v>
      </c>
      <c r="W212" s="177" t="s">
        <v>2059</v>
      </c>
      <c r="X212" s="177" t="s">
        <v>2059</v>
      </c>
      <c r="Y212" s="177" t="s">
        <v>2059</v>
      </c>
      <c r="Z212" s="177" t="s">
        <v>2059</v>
      </c>
      <c r="AA212" s="177" t="s">
        <v>2059</v>
      </c>
      <c r="AB212" s="177" t="s">
        <v>2059</v>
      </c>
      <c r="AC212" s="177" t="s">
        <v>2059</v>
      </c>
      <c r="AD212" s="177" t="s">
        <v>2059</v>
      </c>
      <c r="AE212" s="177" t="s">
        <v>2059</v>
      </c>
      <c r="AF212" s="177" t="s">
        <v>1901</v>
      </c>
      <c r="AG212" s="178" t="s">
        <v>2811</v>
      </c>
      <c r="AH212" s="324"/>
      <c r="AI212" s="179"/>
    </row>
    <row r="213" spans="1:35" ht="41.5" customHeight="1" x14ac:dyDescent="0.2">
      <c r="A213" s="171">
        <v>205</v>
      </c>
      <c r="B213" s="172" t="s">
        <v>2327</v>
      </c>
      <c r="C213" s="172" t="s">
        <v>2938</v>
      </c>
      <c r="D213" s="181" t="s">
        <v>2812</v>
      </c>
      <c r="E213" s="180" t="s">
        <v>2813</v>
      </c>
      <c r="F213" s="199" t="s">
        <v>2272</v>
      </c>
      <c r="G213" s="175" t="s">
        <v>2059</v>
      </c>
      <c r="H213" s="176" t="s">
        <v>1901</v>
      </c>
      <c r="I213" s="177" t="s">
        <v>2059</v>
      </c>
      <c r="J213" s="177" t="s">
        <v>2059</v>
      </c>
      <c r="K213" s="177" t="s">
        <v>1901</v>
      </c>
      <c r="L213" s="177" t="s">
        <v>1901</v>
      </c>
      <c r="M213" s="177" t="s">
        <v>1901</v>
      </c>
      <c r="N213" s="177" t="s">
        <v>2059</v>
      </c>
      <c r="O213" s="177" t="s">
        <v>2059</v>
      </c>
      <c r="P213" s="177" t="s">
        <v>2059</v>
      </c>
      <c r="Q213" s="177" t="s">
        <v>2059</v>
      </c>
      <c r="R213" s="177" t="s">
        <v>2059</v>
      </c>
      <c r="S213" s="177" t="s">
        <v>2059</v>
      </c>
      <c r="T213" s="177" t="s">
        <v>2059</v>
      </c>
      <c r="U213" s="177" t="s">
        <v>2059</v>
      </c>
      <c r="V213" s="177" t="s">
        <v>2059</v>
      </c>
      <c r="W213" s="177" t="s">
        <v>2059</v>
      </c>
      <c r="X213" s="177" t="s">
        <v>2059</v>
      </c>
      <c r="Y213" s="177" t="s">
        <v>2059</v>
      </c>
      <c r="Z213" s="177" t="s">
        <v>2059</v>
      </c>
      <c r="AA213" s="177" t="s">
        <v>2059</v>
      </c>
      <c r="AB213" s="177" t="s">
        <v>2059</v>
      </c>
      <c r="AC213" s="177" t="s">
        <v>2059</v>
      </c>
      <c r="AD213" s="177" t="s">
        <v>2059</v>
      </c>
      <c r="AE213" s="177" t="s">
        <v>2059</v>
      </c>
      <c r="AF213" s="177"/>
      <c r="AG213" s="178"/>
      <c r="AH213" s="324"/>
      <c r="AI213" s="179"/>
    </row>
    <row r="214" spans="1:35" ht="41.5" customHeight="1" x14ac:dyDescent="0.2">
      <c r="A214" s="171">
        <v>206</v>
      </c>
      <c r="B214" s="172" t="s">
        <v>2323</v>
      </c>
      <c r="C214" s="172" t="s">
        <v>2939</v>
      </c>
      <c r="D214" s="181" t="s">
        <v>3003</v>
      </c>
      <c r="E214" s="180" t="s">
        <v>2814</v>
      </c>
      <c r="F214" s="199" t="s">
        <v>2273</v>
      </c>
      <c r="G214" s="175" t="s">
        <v>1901</v>
      </c>
      <c r="H214" s="176" t="s">
        <v>1901</v>
      </c>
      <c r="I214" s="177" t="s">
        <v>1901</v>
      </c>
      <c r="J214" s="177" t="s">
        <v>2059</v>
      </c>
      <c r="K214" s="177" t="s">
        <v>1901</v>
      </c>
      <c r="L214" s="177" t="s">
        <v>2059</v>
      </c>
      <c r="M214" s="177" t="s">
        <v>1901</v>
      </c>
      <c r="N214" s="177" t="s">
        <v>1901</v>
      </c>
      <c r="O214" s="177" t="s">
        <v>1901</v>
      </c>
      <c r="P214" s="177" t="s">
        <v>2059</v>
      </c>
      <c r="Q214" s="177" t="s">
        <v>1901</v>
      </c>
      <c r="R214" s="177" t="s">
        <v>2059</v>
      </c>
      <c r="S214" s="177" t="s">
        <v>2059</v>
      </c>
      <c r="T214" s="177" t="s">
        <v>2059</v>
      </c>
      <c r="U214" s="177" t="s">
        <v>2059</v>
      </c>
      <c r="V214" s="177" t="s">
        <v>1901</v>
      </c>
      <c r="W214" s="177" t="s">
        <v>2059</v>
      </c>
      <c r="X214" s="177" t="s">
        <v>1901</v>
      </c>
      <c r="Y214" s="177" t="s">
        <v>1899</v>
      </c>
      <c r="Z214" s="177" t="s">
        <v>2059</v>
      </c>
      <c r="AA214" s="177" t="s">
        <v>2059</v>
      </c>
      <c r="AB214" s="177" t="s">
        <v>1901</v>
      </c>
      <c r="AC214" s="177" t="s">
        <v>2059</v>
      </c>
      <c r="AD214" s="177" t="s">
        <v>1901</v>
      </c>
      <c r="AE214" s="177" t="s">
        <v>1901</v>
      </c>
      <c r="AF214" s="177" t="s">
        <v>2059</v>
      </c>
      <c r="AG214" s="178"/>
      <c r="AH214" s="324"/>
      <c r="AI214" s="179"/>
    </row>
    <row r="215" spans="1:35" ht="41.5" customHeight="1" x14ac:dyDescent="0.2">
      <c r="A215" s="171">
        <v>207</v>
      </c>
      <c r="B215" s="172" t="s">
        <v>2323</v>
      </c>
      <c r="C215" s="172" t="s">
        <v>2940</v>
      </c>
      <c r="D215" s="181" t="s">
        <v>2815</v>
      </c>
      <c r="E215" s="180" t="s">
        <v>2816</v>
      </c>
      <c r="F215" s="199" t="s">
        <v>2274</v>
      </c>
      <c r="G215" s="175" t="s">
        <v>2059</v>
      </c>
      <c r="H215" s="176" t="s">
        <v>2059</v>
      </c>
      <c r="I215" s="177" t="s">
        <v>2059</v>
      </c>
      <c r="J215" s="177" t="s">
        <v>2059</v>
      </c>
      <c r="K215" s="177" t="s">
        <v>2059</v>
      </c>
      <c r="L215" s="177" t="s">
        <v>1901</v>
      </c>
      <c r="M215" s="177" t="s">
        <v>2059</v>
      </c>
      <c r="N215" s="177" t="s">
        <v>2059</v>
      </c>
      <c r="O215" s="177" t="s">
        <v>2059</v>
      </c>
      <c r="P215" s="177" t="s">
        <v>2059</v>
      </c>
      <c r="Q215" s="177" t="s">
        <v>2059</v>
      </c>
      <c r="R215" s="177" t="s">
        <v>2059</v>
      </c>
      <c r="S215" s="177" t="s">
        <v>2059</v>
      </c>
      <c r="T215" s="177" t="s">
        <v>1901</v>
      </c>
      <c r="U215" s="177" t="s">
        <v>2059</v>
      </c>
      <c r="V215" s="177" t="s">
        <v>2059</v>
      </c>
      <c r="W215" s="177" t="s">
        <v>2059</v>
      </c>
      <c r="X215" s="177" t="s">
        <v>2059</v>
      </c>
      <c r="Y215" s="177" t="s">
        <v>2059</v>
      </c>
      <c r="Z215" s="177" t="s">
        <v>2059</v>
      </c>
      <c r="AA215" s="177" t="s">
        <v>2059</v>
      </c>
      <c r="AB215" s="177" t="s">
        <v>1901</v>
      </c>
      <c r="AC215" s="177" t="s">
        <v>2059</v>
      </c>
      <c r="AD215" s="177" t="s">
        <v>2059</v>
      </c>
      <c r="AE215" s="177" t="s">
        <v>2059</v>
      </c>
      <c r="AF215" s="177" t="s">
        <v>2059</v>
      </c>
      <c r="AG215" s="178"/>
      <c r="AH215" s="324"/>
      <c r="AI215" s="179"/>
    </row>
    <row r="216" spans="1:35" ht="41.5" customHeight="1" x14ac:dyDescent="0.2">
      <c r="A216" s="171">
        <v>208</v>
      </c>
      <c r="B216" s="172" t="s">
        <v>2323</v>
      </c>
      <c r="C216" s="172" t="s">
        <v>2316</v>
      </c>
      <c r="D216" s="181" t="s">
        <v>2817</v>
      </c>
      <c r="E216" s="180" t="s">
        <v>2818</v>
      </c>
      <c r="F216" s="199" t="s">
        <v>2275</v>
      </c>
      <c r="G216" s="175" t="s">
        <v>2059</v>
      </c>
      <c r="H216" s="176" t="s">
        <v>1899</v>
      </c>
      <c r="I216" s="177" t="s">
        <v>2059</v>
      </c>
      <c r="J216" s="177" t="s">
        <v>2059</v>
      </c>
      <c r="K216" s="177" t="s">
        <v>2059</v>
      </c>
      <c r="L216" s="177" t="s">
        <v>2059</v>
      </c>
      <c r="M216" s="177" t="s">
        <v>2059</v>
      </c>
      <c r="N216" s="177" t="s">
        <v>2059</v>
      </c>
      <c r="O216" s="177" t="s">
        <v>2059</v>
      </c>
      <c r="P216" s="177" t="s">
        <v>2059</v>
      </c>
      <c r="Q216" s="177" t="s">
        <v>2059</v>
      </c>
      <c r="R216" s="177" t="s">
        <v>2059</v>
      </c>
      <c r="S216" s="177" t="s">
        <v>2059</v>
      </c>
      <c r="T216" s="177" t="s">
        <v>2059</v>
      </c>
      <c r="U216" s="177" t="s">
        <v>2059</v>
      </c>
      <c r="V216" s="177" t="s">
        <v>2059</v>
      </c>
      <c r="W216" s="177" t="s">
        <v>1899</v>
      </c>
      <c r="X216" s="177" t="s">
        <v>2059</v>
      </c>
      <c r="Y216" s="177" t="s">
        <v>2059</v>
      </c>
      <c r="Z216" s="177" t="s">
        <v>2059</v>
      </c>
      <c r="AA216" s="177" t="s">
        <v>2059</v>
      </c>
      <c r="AB216" s="177" t="s">
        <v>1901</v>
      </c>
      <c r="AC216" s="177" t="s">
        <v>2059</v>
      </c>
      <c r="AD216" s="177" t="s">
        <v>2059</v>
      </c>
      <c r="AE216" s="177" t="s">
        <v>2059</v>
      </c>
      <c r="AF216" s="177" t="s">
        <v>2059</v>
      </c>
      <c r="AG216" s="178" t="s">
        <v>2059</v>
      </c>
      <c r="AH216" s="323"/>
      <c r="AI216" s="179"/>
    </row>
    <row r="217" spans="1:35" ht="41.5" customHeight="1" x14ac:dyDescent="0.2">
      <c r="A217" s="171">
        <v>209</v>
      </c>
      <c r="B217" s="172" t="s">
        <v>2400</v>
      </c>
      <c r="C217" s="172" t="s">
        <v>2819</v>
      </c>
      <c r="D217" s="181" t="s">
        <v>2820</v>
      </c>
      <c r="E217" s="180" t="s">
        <v>2819</v>
      </c>
      <c r="F217" s="199" t="s">
        <v>2821</v>
      </c>
      <c r="G217" s="175" t="s">
        <v>2059</v>
      </c>
      <c r="H217" s="176" t="s">
        <v>2059</v>
      </c>
      <c r="I217" s="177" t="s">
        <v>2059</v>
      </c>
      <c r="J217" s="177" t="s">
        <v>2059</v>
      </c>
      <c r="K217" s="177" t="s">
        <v>2059</v>
      </c>
      <c r="L217" s="177" t="s">
        <v>2059</v>
      </c>
      <c r="M217" s="177" t="s">
        <v>2059</v>
      </c>
      <c r="N217" s="177" t="s">
        <v>2059</v>
      </c>
      <c r="O217" s="177" t="s">
        <v>2059</v>
      </c>
      <c r="P217" s="177" t="s">
        <v>2059</v>
      </c>
      <c r="Q217" s="177" t="s">
        <v>2059</v>
      </c>
      <c r="R217" s="177" t="s">
        <v>2059</v>
      </c>
      <c r="S217" s="177" t="s">
        <v>2059</v>
      </c>
      <c r="T217" s="177" t="s">
        <v>1901</v>
      </c>
      <c r="U217" s="177" t="s">
        <v>2059</v>
      </c>
      <c r="V217" s="177" t="s">
        <v>2059</v>
      </c>
      <c r="W217" s="177" t="s">
        <v>2059</v>
      </c>
      <c r="X217" s="177" t="s">
        <v>2059</v>
      </c>
      <c r="Y217" s="177" t="s">
        <v>2059</v>
      </c>
      <c r="Z217" s="177" t="s">
        <v>2059</v>
      </c>
      <c r="AA217" s="177" t="s">
        <v>2059</v>
      </c>
      <c r="AB217" s="177" t="s">
        <v>2059</v>
      </c>
      <c r="AC217" s="177" t="s">
        <v>2059</v>
      </c>
      <c r="AD217" s="177" t="s">
        <v>2059</v>
      </c>
      <c r="AE217" s="177" t="s">
        <v>2059</v>
      </c>
      <c r="AF217" s="177"/>
      <c r="AG217" s="178"/>
      <c r="AH217" s="324"/>
      <c r="AI217" s="179"/>
    </row>
    <row r="218" spans="1:35" ht="41.5" customHeight="1" x14ac:dyDescent="0.2">
      <c r="A218" s="171">
        <v>210</v>
      </c>
      <c r="B218" s="172" t="s">
        <v>2327</v>
      </c>
      <c r="C218" s="172" t="s">
        <v>2316</v>
      </c>
      <c r="D218" s="181" t="s">
        <v>2822</v>
      </c>
      <c r="E218" s="180" t="s">
        <v>2823</v>
      </c>
      <c r="F218" s="199" t="s">
        <v>2824</v>
      </c>
      <c r="G218" s="175" t="s">
        <v>1901</v>
      </c>
      <c r="H218" s="176" t="s">
        <v>2059</v>
      </c>
      <c r="I218" s="177" t="s">
        <v>2059</v>
      </c>
      <c r="J218" s="177" t="s">
        <v>2059</v>
      </c>
      <c r="K218" s="177" t="s">
        <v>1899</v>
      </c>
      <c r="L218" s="177" t="s">
        <v>2059</v>
      </c>
      <c r="M218" s="177" t="s">
        <v>2059</v>
      </c>
      <c r="N218" s="177" t="s">
        <v>2059</v>
      </c>
      <c r="O218" s="177" t="s">
        <v>2059</v>
      </c>
      <c r="P218" s="177" t="s">
        <v>2059</v>
      </c>
      <c r="Q218" s="177" t="s">
        <v>2059</v>
      </c>
      <c r="R218" s="177"/>
      <c r="S218" s="177" t="s">
        <v>2059</v>
      </c>
      <c r="T218" s="177" t="s">
        <v>2059</v>
      </c>
      <c r="U218" s="177" t="s">
        <v>1901</v>
      </c>
      <c r="V218" s="177" t="s">
        <v>2059</v>
      </c>
      <c r="W218" s="177" t="s">
        <v>2059</v>
      </c>
      <c r="X218" s="177" t="s">
        <v>2059</v>
      </c>
      <c r="Y218" s="177" t="s">
        <v>2059</v>
      </c>
      <c r="Z218" s="177" t="s">
        <v>2059</v>
      </c>
      <c r="AA218" s="177" t="s">
        <v>2059</v>
      </c>
      <c r="AB218" s="177" t="s">
        <v>2059</v>
      </c>
      <c r="AC218" s="177" t="s">
        <v>2059</v>
      </c>
      <c r="AD218" s="177" t="s">
        <v>2059</v>
      </c>
      <c r="AE218" s="177" t="s">
        <v>2059</v>
      </c>
      <c r="AF218" s="177" t="s">
        <v>2059</v>
      </c>
      <c r="AG218" s="178" t="s">
        <v>2059</v>
      </c>
      <c r="AH218" s="323"/>
      <c r="AI218" s="179"/>
    </row>
    <row r="219" spans="1:35" ht="41.5" customHeight="1" x14ac:dyDescent="0.2">
      <c r="A219" s="171">
        <v>211</v>
      </c>
      <c r="B219" s="172" t="s">
        <v>2327</v>
      </c>
      <c r="C219" s="172" t="s">
        <v>2316</v>
      </c>
      <c r="D219" s="181" t="s">
        <v>2825</v>
      </c>
      <c r="E219" s="180" t="s">
        <v>2826</v>
      </c>
      <c r="F219" s="199" t="s">
        <v>2276</v>
      </c>
      <c r="G219" s="175" t="s">
        <v>2059</v>
      </c>
      <c r="H219" s="176" t="s">
        <v>2059</v>
      </c>
      <c r="I219" s="177" t="s">
        <v>2059</v>
      </c>
      <c r="J219" s="177" t="s">
        <v>2059</v>
      </c>
      <c r="K219" s="177" t="s">
        <v>1899</v>
      </c>
      <c r="L219" s="177" t="s">
        <v>1899</v>
      </c>
      <c r="M219" s="177" t="s">
        <v>2059</v>
      </c>
      <c r="N219" s="177" t="s">
        <v>2059</v>
      </c>
      <c r="O219" s="177" t="s">
        <v>2059</v>
      </c>
      <c r="P219" s="177"/>
      <c r="Q219" s="177" t="s">
        <v>2059</v>
      </c>
      <c r="R219" s="177" t="s">
        <v>2059</v>
      </c>
      <c r="S219" s="177" t="s">
        <v>2059</v>
      </c>
      <c r="T219" s="177" t="s">
        <v>2059</v>
      </c>
      <c r="U219" s="177" t="s">
        <v>2059</v>
      </c>
      <c r="V219" s="177" t="s">
        <v>2059</v>
      </c>
      <c r="W219" s="177" t="s">
        <v>2059</v>
      </c>
      <c r="X219" s="177" t="s">
        <v>2059</v>
      </c>
      <c r="Y219" s="177" t="s">
        <v>2059</v>
      </c>
      <c r="Z219" s="177" t="s">
        <v>2059</v>
      </c>
      <c r="AA219" s="177" t="s">
        <v>1901</v>
      </c>
      <c r="AB219" s="177" t="s">
        <v>2059</v>
      </c>
      <c r="AC219" s="177" t="s">
        <v>2059</v>
      </c>
      <c r="AD219" s="177"/>
      <c r="AE219" s="177" t="s">
        <v>2059</v>
      </c>
      <c r="AF219" s="177" t="s">
        <v>2059</v>
      </c>
      <c r="AG219" s="178" t="s">
        <v>2059</v>
      </c>
      <c r="AH219" s="323"/>
      <c r="AI219" s="179"/>
    </row>
    <row r="220" spans="1:35" ht="41.5" customHeight="1" x14ac:dyDescent="0.2">
      <c r="A220" s="171">
        <v>212</v>
      </c>
      <c r="B220" s="172" t="s">
        <v>61</v>
      </c>
      <c r="C220" s="172" t="s">
        <v>2941</v>
      </c>
      <c r="D220" s="181" t="s">
        <v>2827</v>
      </c>
      <c r="E220" s="180" t="s">
        <v>2828</v>
      </c>
      <c r="F220" s="199" t="s">
        <v>2277</v>
      </c>
      <c r="G220" s="175" t="s">
        <v>2059</v>
      </c>
      <c r="H220" s="176" t="s">
        <v>2059</v>
      </c>
      <c r="I220" s="177" t="s">
        <v>2059</v>
      </c>
      <c r="J220" s="177" t="s">
        <v>2059</v>
      </c>
      <c r="K220" s="177" t="s">
        <v>2059</v>
      </c>
      <c r="L220" s="177" t="s">
        <v>2059</v>
      </c>
      <c r="M220" s="177" t="s">
        <v>2059</v>
      </c>
      <c r="N220" s="177" t="s">
        <v>2059</v>
      </c>
      <c r="O220" s="177" t="s">
        <v>2059</v>
      </c>
      <c r="P220" s="177" t="s">
        <v>2059</v>
      </c>
      <c r="Q220" s="177" t="s">
        <v>2059</v>
      </c>
      <c r="R220" s="177" t="s">
        <v>2059</v>
      </c>
      <c r="S220" s="177" t="s">
        <v>2059</v>
      </c>
      <c r="T220" s="177" t="s">
        <v>2059</v>
      </c>
      <c r="U220" s="177" t="s">
        <v>2059</v>
      </c>
      <c r="V220" s="177" t="s">
        <v>2059</v>
      </c>
      <c r="W220" s="177" t="s">
        <v>2059</v>
      </c>
      <c r="X220" s="177" t="s">
        <v>2059</v>
      </c>
      <c r="Y220" s="177" t="s">
        <v>2059</v>
      </c>
      <c r="Z220" s="177" t="s">
        <v>2059</v>
      </c>
      <c r="AA220" s="177" t="s">
        <v>1901</v>
      </c>
      <c r="AB220" s="177" t="s">
        <v>2059</v>
      </c>
      <c r="AC220" s="177" t="s">
        <v>2059</v>
      </c>
      <c r="AD220" s="177" t="s">
        <v>2059</v>
      </c>
      <c r="AE220" s="177" t="s">
        <v>2059</v>
      </c>
      <c r="AF220" s="177"/>
      <c r="AG220" s="178"/>
      <c r="AH220" s="324"/>
      <c r="AI220" s="179"/>
    </row>
    <row r="221" spans="1:35" x14ac:dyDescent="0.3">
      <c r="B221" s="283"/>
      <c r="C221" s="283"/>
      <c r="E221" s="170"/>
    </row>
    <row r="222" spans="1:35" x14ac:dyDescent="0.3">
      <c r="E222" s="170"/>
    </row>
    <row r="223" spans="1:35" x14ac:dyDescent="0.3">
      <c r="E223" s="170"/>
    </row>
    <row r="224" spans="1:35" x14ac:dyDescent="0.3">
      <c r="E224" s="170"/>
    </row>
    <row r="225" spans="5:5" x14ac:dyDescent="0.3">
      <c r="E225" s="170"/>
    </row>
    <row r="226" spans="5:5" x14ac:dyDescent="0.3">
      <c r="E226" s="170"/>
    </row>
    <row r="227" spans="5:5" x14ac:dyDescent="0.3">
      <c r="E227" s="170"/>
    </row>
    <row r="228" spans="5:5" x14ac:dyDescent="0.3">
      <c r="E228" s="170"/>
    </row>
    <row r="229" spans="5:5" x14ac:dyDescent="0.3">
      <c r="E229" s="170"/>
    </row>
    <row r="230" spans="5:5" x14ac:dyDescent="0.3">
      <c r="E230" s="170"/>
    </row>
    <row r="231" spans="5:5" x14ac:dyDescent="0.3">
      <c r="E231" s="170"/>
    </row>
    <row r="232" spans="5:5" x14ac:dyDescent="0.3">
      <c r="E232" s="170"/>
    </row>
    <row r="233" spans="5:5" x14ac:dyDescent="0.3">
      <c r="E233" s="170"/>
    </row>
    <row r="234" spans="5:5" x14ac:dyDescent="0.3">
      <c r="E234" s="170"/>
    </row>
    <row r="235" spans="5:5" x14ac:dyDescent="0.3">
      <c r="E235" s="170"/>
    </row>
    <row r="236" spans="5:5" x14ac:dyDescent="0.3">
      <c r="E236" s="170"/>
    </row>
    <row r="237" spans="5:5" x14ac:dyDescent="0.3">
      <c r="E237" s="170"/>
    </row>
    <row r="238" spans="5:5" x14ac:dyDescent="0.3">
      <c r="E238" s="170"/>
    </row>
    <row r="239" spans="5:5" x14ac:dyDescent="0.3">
      <c r="E239" s="170"/>
    </row>
    <row r="240" spans="5:5" x14ac:dyDescent="0.3">
      <c r="E240" s="170"/>
    </row>
    <row r="241" spans="5:5" x14ac:dyDescent="0.3">
      <c r="E241" s="170"/>
    </row>
    <row r="242" spans="5:5" x14ac:dyDescent="0.3">
      <c r="E242" s="170"/>
    </row>
    <row r="243" spans="5:5" x14ac:dyDescent="0.3">
      <c r="E243" s="170"/>
    </row>
    <row r="244" spans="5:5" x14ac:dyDescent="0.3">
      <c r="E244" s="170"/>
    </row>
    <row r="245" spans="5:5" x14ac:dyDescent="0.3">
      <c r="E245" s="170"/>
    </row>
    <row r="246" spans="5:5" x14ac:dyDescent="0.3">
      <c r="E246" s="170"/>
    </row>
    <row r="247" spans="5:5" x14ac:dyDescent="0.3">
      <c r="E247" s="170"/>
    </row>
    <row r="248" spans="5:5" x14ac:dyDescent="0.3">
      <c r="E248" s="170"/>
    </row>
    <row r="249" spans="5:5" x14ac:dyDescent="0.3">
      <c r="E249" s="170"/>
    </row>
    <row r="250" spans="5:5" x14ac:dyDescent="0.3">
      <c r="E250" s="170"/>
    </row>
    <row r="251" spans="5:5" x14ac:dyDescent="0.3">
      <c r="E251" s="170"/>
    </row>
    <row r="252" spans="5:5" x14ac:dyDescent="0.3">
      <c r="E252" s="170"/>
    </row>
    <row r="253" spans="5:5" x14ac:dyDescent="0.3">
      <c r="E253" s="170"/>
    </row>
  </sheetData>
  <sheetProtection algorithmName="SHA-512" hashValue="JSTwhJbobZPf/lv89GQCxlIhz8ueA8o/hgt7Z6n+y4BKekEHX/GzOu9YKekIQGyTLF4OY6DzwB0GVzXMZOGdMQ==" saltValue="FXJuDjDilz0HADw5NkBWtQ==" spinCount="100000" sheet="1" autoFilter="0"/>
  <autoFilter ref="A8:AG220" xr:uid="{ABDE8A62-3B76-4B4B-AC06-596174FC9903}"/>
  <sortState xmlns:xlrd2="http://schemas.microsoft.com/office/spreadsheetml/2017/richdata2" ref="A10:AX132">
    <sortCondition ref="C10:C132"/>
  </sortState>
  <mergeCells count="6">
    <mergeCell ref="B5:D6"/>
    <mergeCell ref="B2:F4"/>
    <mergeCell ref="G2:H4"/>
    <mergeCell ref="J2:AD2"/>
    <mergeCell ref="J3:AD3"/>
    <mergeCell ref="J4:AD4"/>
  </mergeCells>
  <phoneticPr fontId="11"/>
  <conditionalFormatting sqref="E254:E1048576 E1:E8">
    <cfRule type="duplicateValues" dxfId="439" priority="7"/>
  </conditionalFormatting>
  <conditionalFormatting sqref="E221:E253">
    <cfRule type="duplicateValues" dxfId="438" priority="8"/>
  </conditionalFormatting>
  <conditionalFormatting sqref="E221:E1048576 E1:E8">
    <cfRule type="duplicateValues" dxfId="437" priority="9"/>
  </conditionalFormatting>
  <conditionalFormatting sqref="E215:E220">
    <cfRule type="duplicateValues" dxfId="435" priority="5"/>
  </conditionalFormatting>
  <conditionalFormatting sqref="E215:E220">
    <cfRule type="duplicateValues" dxfId="434" priority="4"/>
  </conditionalFormatting>
  <conditionalFormatting sqref="E9:E214">
    <cfRule type="duplicateValues" dxfId="432" priority="10"/>
  </conditionalFormatting>
  <conditionalFormatting sqref="G9:AG9 AG10:AG220 G10:AF214">
    <cfRule type="cellIs" dxfId="100" priority="2" operator="equal">
      <formula>0</formula>
    </cfRule>
  </conditionalFormatting>
  <conditionalFormatting sqref="G215:AF220">
    <cfRule type="cellIs" dxfId="99" priority="1" operator="equal">
      <formula>0</formula>
    </cfRule>
  </conditionalFormatting>
  <pageMargins left="0.70866141732283472" right="0.70866141732283472" top="0.74803149606299213" bottom="0.74803149606299213" header="0.31496062992125984" footer="0.31496062992125984"/>
  <pageSetup paperSize="9" scale="26" fitToHeight="6" orientation="portrait" r:id="rId1"/>
  <colBreaks count="1" manualBreakCount="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XBX28"/>
  <sheetViews>
    <sheetView showGridLines="0" zoomScale="85" zoomScaleNormal="85" zoomScaleSheetLayoutView="145" workbookViewId="0">
      <selection activeCell="G6" sqref="G6"/>
    </sheetView>
  </sheetViews>
  <sheetFormatPr defaultColWidth="10.6328125" defaultRowHeight="13" x14ac:dyDescent="0.2"/>
  <cols>
    <col min="1" max="1" width="3.453125" style="22" customWidth="1"/>
    <col min="2" max="6" width="10.6328125" style="22"/>
    <col min="7" max="7" width="18.453125" style="22" customWidth="1"/>
    <col min="8" max="8" width="8" style="22" customWidth="1"/>
    <col min="9" max="16384" width="10.6328125" style="22"/>
  </cols>
  <sheetData>
    <row r="2" spans="2:16300" ht="19.899999999999999" customHeight="1" x14ac:dyDescent="0.2">
      <c r="B2" s="25"/>
      <c r="C2" s="32"/>
      <c r="D2" s="32"/>
      <c r="E2" s="32"/>
      <c r="F2" s="32"/>
      <c r="G2" s="32"/>
      <c r="H2" s="38"/>
    </row>
    <row r="3" spans="2:16300" ht="19.899999999999999" customHeight="1" x14ac:dyDescent="0.2">
      <c r="B3" s="26"/>
      <c r="C3" s="33"/>
      <c r="D3" s="33"/>
      <c r="E3" s="33"/>
      <c r="F3" s="33"/>
      <c r="G3" s="33"/>
      <c r="H3" s="39"/>
    </row>
    <row r="4" spans="2:16300" s="23" customFormat="1" ht="38.25" customHeight="1" x14ac:dyDescent="0.2">
      <c r="B4" s="27"/>
      <c r="C4" s="568" t="s">
        <v>2213</v>
      </c>
      <c r="D4" s="568"/>
      <c r="E4" s="568"/>
      <c r="F4" s="568"/>
      <c r="G4" s="568"/>
      <c r="H4" s="40"/>
    </row>
    <row r="5" spans="2:16300" ht="19.899999999999999" customHeight="1" x14ac:dyDescent="0.2">
      <c r="B5" s="26"/>
      <c r="C5" s="33"/>
      <c r="D5" s="35"/>
      <c r="E5" s="35"/>
      <c r="F5" s="35"/>
      <c r="G5" s="33"/>
      <c r="H5" s="39"/>
    </row>
    <row r="6" spans="2:16300" ht="19.899999999999999" customHeight="1" x14ac:dyDescent="0.2">
      <c r="B6" s="26"/>
      <c r="C6" s="33"/>
      <c r="D6" s="35"/>
      <c r="E6" s="35"/>
      <c r="F6" s="35"/>
      <c r="G6" s="33"/>
      <c r="H6" s="39"/>
    </row>
    <row r="7" spans="2:16300" ht="19.899999999999999" customHeight="1" x14ac:dyDescent="0.2">
      <c r="B7" s="26"/>
      <c r="C7" s="33"/>
      <c r="D7" s="35"/>
      <c r="E7" s="35"/>
      <c r="F7" s="35"/>
      <c r="G7" s="33"/>
      <c r="H7" s="39"/>
    </row>
    <row r="8" spans="2:16300" ht="19.899999999999999" customHeight="1" x14ac:dyDescent="0.2">
      <c r="B8" s="26"/>
      <c r="C8" s="148" t="s">
        <v>2834</v>
      </c>
      <c r="H8" s="39"/>
    </row>
    <row r="9" spans="2:16300" ht="39.75" customHeight="1" x14ac:dyDescent="0.2">
      <c r="B9" s="26"/>
      <c r="C9" s="571" t="str">
        <f>"応募いただきました　"&amp;'応募依頼 (オンラインのみ)'!$B$15&amp;"　様への派遣有無の結果は下記の通りです。"</f>
        <v>応募いただきました　　様への派遣有無の結果は下記の通りです。</v>
      </c>
      <c r="D9" s="571"/>
      <c r="E9" s="571"/>
      <c r="F9" s="571"/>
      <c r="G9" s="571"/>
      <c r="H9" s="39"/>
    </row>
    <row r="10" spans="2:16300" ht="19.899999999999999" customHeight="1" x14ac:dyDescent="0.2">
      <c r="B10" s="28"/>
      <c r="C10" s="149"/>
      <c r="D10" s="149"/>
      <c r="E10" s="149"/>
      <c r="F10" s="149"/>
      <c r="G10" s="149"/>
      <c r="H10" s="4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c r="AHI10" s="31"/>
      <c r="AHJ10" s="31"/>
      <c r="AHK10" s="31"/>
      <c r="AHL10" s="31"/>
      <c r="AHM10" s="31"/>
      <c r="AHN10" s="31"/>
      <c r="AHO10" s="31"/>
      <c r="AHP10" s="31"/>
      <c r="AHQ10" s="31"/>
      <c r="AHR10" s="31"/>
      <c r="AHS10" s="31"/>
      <c r="AHT10" s="31"/>
      <c r="AHU10" s="31"/>
      <c r="AHV10" s="31"/>
      <c r="AHW10" s="31"/>
      <c r="AHX10" s="31"/>
      <c r="AHY10" s="31"/>
      <c r="AHZ10" s="31"/>
      <c r="AIA10" s="31"/>
      <c r="AIB10" s="31"/>
      <c r="AIC10" s="31"/>
      <c r="AID10" s="31"/>
      <c r="AIE10" s="31"/>
      <c r="AIF10" s="31"/>
      <c r="AIG10" s="31"/>
      <c r="AIH10" s="31"/>
      <c r="AII10" s="31"/>
      <c r="AIJ10" s="31"/>
      <c r="AIK10" s="31"/>
      <c r="AIL10" s="31"/>
      <c r="AIM10" s="31"/>
      <c r="AIN10" s="31"/>
      <c r="AIO10" s="31"/>
      <c r="AIP10" s="31"/>
      <c r="AIQ10" s="31"/>
      <c r="AIR10" s="31"/>
      <c r="AIS10" s="31"/>
      <c r="AIT10" s="31"/>
      <c r="AIU10" s="31"/>
      <c r="AIV10" s="31"/>
      <c r="AIW10" s="31"/>
      <c r="AIX10" s="31"/>
      <c r="AIY10" s="31"/>
      <c r="AIZ10" s="31"/>
      <c r="AJA10" s="31"/>
      <c r="AJB10" s="31"/>
      <c r="AJC10" s="31"/>
      <c r="AJD10" s="31"/>
      <c r="AJE10" s="31"/>
      <c r="AJF10" s="31"/>
      <c r="AJG10" s="31"/>
      <c r="AJH10" s="31"/>
      <c r="AJI10" s="31"/>
      <c r="AJJ10" s="31"/>
      <c r="AJK10" s="31"/>
      <c r="AJL10" s="31"/>
      <c r="AJM10" s="31"/>
      <c r="AJN10" s="31"/>
      <c r="AJO10" s="31"/>
      <c r="AJP10" s="31"/>
      <c r="AJQ10" s="31"/>
      <c r="AJR10" s="31"/>
      <c r="AJS10" s="31"/>
      <c r="AJT10" s="31"/>
      <c r="AJU10" s="31"/>
      <c r="AJV10" s="31"/>
      <c r="AJW10" s="31"/>
      <c r="AJX10" s="31"/>
      <c r="AJY10" s="31"/>
      <c r="AJZ10" s="31"/>
      <c r="AKA10" s="31"/>
      <c r="AKB10" s="31"/>
      <c r="AKC10" s="31"/>
      <c r="AKD10" s="31"/>
      <c r="AKE10" s="31"/>
      <c r="AKF10" s="31"/>
      <c r="AKG10" s="31"/>
      <c r="AKH10" s="31"/>
      <c r="AKI10" s="31"/>
      <c r="AKJ10" s="31"/>
      <c r="AKK10" s="31"/>
      <c r="AKL10" s="31"/>
      <c r="AKM10" s="31"/>
      <c r="AKN10" s="31"/>
      <c r="AKO10" s="31"/>
      <c r="AKP10" s="31"/>
      <c r="AKQ10" s="31"/>
      <c r="AKR10" s="31"/>
      <c r="AKS10" s="31"/>
      <c r="AKT10" s="31"/>
      <c r="AKU10" s="31"/>
      <c r="AKV10" s="31"/>
      <c r="AKW10" s="31"/>
      <c r="AKX10" s="31"/>
      <c r="AKY10" s="31"/>
      <c r="AKZ10" s="31"/>
      <c r="ALA10" s="31"/>
      <c r="ALB10" s="31"/>
      <c r="ALC10" s="31"/>
      <c r="ALD10" s="31"/>
      <c r="ALE10" s="31"/>
      <c r="ALF10" s="31"/>
      <c r="ALG10" s="31"/>
      <c r="ALH10" s="31"/>
      <c r="ALI10" s="31"/>
      <c r="ALJ10" s="31"/>
      <c r="ALK10" s="31"/>
      <c r="ALL10" s="31"/>
      <c r="ALM10" s="31"/>
      <c r="ALN10" s="31"/>
      <c r="ALO10" s="31"/>
      <c r="ALP10" s="31"/>
      <c r="ALQ10" s="31"/>
      <c r="ALR10" s="31"/>
      <c r="ALS10" s="31"/>
      <c r="ALT10" s="31"/>
      <c r="ALU10" s="31"/>
      <c r="ALV10" s="31"/>
      <c r="ALW10" s="31"/>
      <c r="ALX10" s="31"/>
      <c r="ALY10" s="31"/>
      <c r="ALZ10" s="31"/>
      <c r="AMA10" s="31"/>
      <c r="AMB10" s="31"/>
      <c r="AMC10" s="31"/>
      <c r="AMD10" s="31"/>
      <c r="AME10" s="31"/>
      <c r="AMF10" s="31"/>
      <c r="AMG10" s="31"/>
      <c r="AMH10" s="31"/>
      <c r="AMI10" s="31"/>
      <c r="AMJ10" s="31"/>
      <c r="AMK10" s="31"/>
      <c r="AML10" s="31"/>
      <c r="AMM10" s="31"/>
      <c r="AMN10" s="31"/>
      <c r="AMO10" s="31"/>
      <c r="AMP10" s="31"/>
      <c r="AMQ10" s="31"/>
      <c r="AMR10" s="31"/>
      <c r="AMS10" s="31"/>
      <c r="AMT10" s="31"/>
      <c r="AMU10" s="31"/>
      <c r="AMV10" s="31"/>
      <c r="AMW10" s="31"/>
      <c r="AMX10" s="31"/>
      <c r="AMY10" s="31"/>
      <c r="AMZ10" s="31"/>
      <c r="ANA10" s="31"/>
      <c r="ANB10" s="31"/>
      <c r="ANC10" s="31"/>
      <c r="AND10" s="31"/>
      <c r="ANE10" s="31"/>
      <c r="ANF10" s="31"/>
      <c r="ANG10" s="31"/>
      <c r="ANH10" s="31"/>
      <c r="ANI10" s="31"/>
      <c r="ANJ10" s="31"/>
      <c r="ANK10" s="31"/>
      <c r="ANL10" s="31"/>
      <c r="ANM10" s="31"/>
      <c r="ANN10" s="31"/>
      <c r="ANO10" s="31"/>
      <c r="ANP10" s="31"/>
      <c r="ANQ10" s="31"/>
      <c r="ANR10" s="31"/>
      <c r="ANS10" s="31"/>
      <c r="ANT10" s="31"/>
      <c r="ANU10" s="31"/>
      <c r="ANV10" s="31"/>
      <c r="ANW10" s="31"/>
      <c r="ANX10" s="31"/>
      <c r="ANY10" s="31"/>
      <c r="ANZ10" s="31"/>
      <c r="AOA10" s="31"/>
      <c r="AOB10" s="31"/>
      <c r="AOC10" s="31"/>
      <c r="AOD10" s="31"/>
      <c r="AOE10" s="31"/>
      <c r="AOF10" s="31"/>
      <c r="AOG10" s="31"/>
      <c r="AOH10" s="31"/>
      <c r="AOI10" s="31"/>
      <c r="AOJ10" s="31"/>
      <c r="AOK10" s="31"/>
      <c r="AOL10" s="31"/>
      <c r="AOM10" s="31"/>
      <c r="AON10" s="31"/>
      <c r="AOO10" s="31"/>
      <c r="AOP10" s="31"/>
      <c r="AOQ10" s="31"/>
      <c r="AOR10" s="31"/>
      <c r="AOS10" s="31"/>
      <c r="AOT10" s="31"/>
      <c r="AOU10" s="31"/>
      <c r="AOV10" s="31"/>
      <c r="AOW10" s="31"/>
      <c r="AOX10" s="31"/>
      <c r="AOY10" s="31"/>
      <c r="AOZ10" s="31"/>
      <c r="APA10" s="31"/>
      <c r="APB10" s="31"/>
      <c r="APC10" s="31"/>
      <c r="APD10" s="31"/>
      <c r="APE10" s="31"/>
      <c r="APF10" s="31"/>
      <c r="APG10" s="31"/>
      <c r="APH10" s="31"/>
      <c r="API10" s="31"/>
      <c r="APJ10" s="31"/>
      <c r="APK10" s="31"/>
      <c r="APL10" s="31"/>
      <c r="APM10" s="31"/>
      <c r="APN10" s="31"/>
      <c r="APO10" s="31"/>
      <c r="APP10" s="31"/>
      <c r="APQ10" s="31"/>
      <c r="APR10" s="31"/>
      <c r="APS10" s="31"/>
      <c r="APT10" s="31"/>
      <c r="APU10" s="31"/>
      <c r="APV10" s="31"/>
      <c r="APW10" s="31"/>
      <c r="APX10" s="31"/>
      <c r="APY10" s="31"/>
      <c r="APZ10" s="31"/>
      <c r="AQA10" s="31"/>
      <c r="AQB10" s="31"/>
      <c r="AQC10" s="31"/>
      <c r="AQD10" s="31"/>
      <c r="AQE10" s="31"/>
      <c r="AQF10" s="31"/>
      <c r="AQG10" s="31"/>
      <c r="AQH10" s="31"/>
      <c r="AQI10" s="31"/>
      <c r="AQJ10" s="31"/>
      <c r="AQK10" s="31"/>
      <c r="AQL10" s="31"/>
      <c r="AQM10" s="31"/>
      <c r="AQN10" s="31"/>
      <c r="AQO10" s="31"/>
      <c r="AQP10" s="31"/>
      <c r="AQQ10" s="31"/>
      <c r="AQR10" s="31"/>
      <c r="AQS10" s="31"/>
      <c r="AQT10" s="31"/>
      <c r="AQU10" s="31"/>
      <c r="AQV10" s="31"/>
      <c r="AQW10" s="31"/>
      <c r="AQX10" s="31"/>
      <c r="AQY10" s="31"/>
      <c r="AQZ10" s="31"/>
      <c r="ARA10" s="31"/>
      <c r="ARB10" s="31"/>
      <c r="ARC10" s="31"/>
      <c r="ARD10" s="31"/>
      <c r="ARE10" s="31"/>
      <c r="ARF10" s="31"/>
      <c r="ARG10" s="31"/>
      <c r="ARH10" s="31"/>
      <c r="ARI10" s="31"/>
      <c r="ARJ10" s="31"/>
      <c r="ARK10" s="31"/>
      <c r="ARL10" s="31"/>
      <c r="ARM10" s="31"/>
      <c r="ARN10" s="31"/>
      <c r="ARO10" s="31"/>
      <c r="ARP10" s="31"/>
      <c r="ARQ10" s="31"/>
      <c r="ARR10" s="31"/>
      <c r="ARS10" s="31"/>
      <c r="ART10" s="31"/>
      <c r="ARU10" s="31"/>
      <c r="ARV10" s="31"/>
      <c r="ARW10" s="31"/>
      <c r="ARX10" s="31"/>
      <c r="ARY10" s="31"/>
      <c r="ARZ10" s="31"/>
      <c r="ASA10" s="31"/>
      <c r="ASB10" s="31"/>
      <c r="ASC10" s="31"/>
      <c r="ASD10" s="31"/>
      <c r="ASE10" s="31"/>
      <c r="ASF10" s="31"/>
      <c r="ASG10" s="31"/>
      <c r="ASH10" s="31"/>
      <c r="ASI10" s="31"/>
      <c r="ASJ10" s="31"/>
      <c r="ASK10" s="31"/>
      <c r="ASL10" s="31"/>
      <c r="ASM10" s="31"/>
      <c r="ASN10" s="31"/>
      <c r="ASO10" s="31"/>
      <c r="ASP10" s="31"/>
      <c r="ASQ10" s="31"/>
      <c r="ASR10" s="31"/>
      <c r="ASS10" s="31"/>
      <c r="AST10" s="31"/>
      <c r="ASU10" s="31"/>
      <c r="ASV10" s="31"/>
      <c r="ASW10" s="31"/>
      <c r="ASX10" s="31"/>
      <c r="ASY10" s="31"/>
      <c r="ASZ10" s="31"/>
      <c r="ATA10" s="31"/>
      <c r="ATB10" s="31"/>
      <c r="ATC10" s="31"/>
      <c r="ATD10" s="31"/>
      <c r="ATE10" s="31"/>
      <c r="ATF10" s="31"/>
      <c r="ATG10" s="31"/>
      <c r="ATH10" s="31"/>
      <c r="ATI10" s="31"/>
      <c r="ATJ10" s="31"/>
      <c r="ATK10" s="31"/>
      <c r="ATL10" s="31"/>
      <c r="ATM10" s="31"/>
      <c r="ATN10" s="31"/>
      <c r="ATO10" s="31"/>
      <c r="ATP10" s="31"/>
      <c r="ATQ10" s="31"/>
      <c r="ATR10" s="31"/>
      <c r="ATS10" s="31"/>
      <c r="ATT10" s="31"/>
      <c r="ATU10" s="31"/>
      <c r="ATV10" s="31"/>
      <c r="ATW10" s="31"/>
      <c r="ATX10" s="31"/>
      <c r="ATY10" s="31"/>
      <c r="ATZ10" s="31"/>
      <c r="AUA10" s="31"/>
      <c r="AUB10" s="31"/>
      <c r="AUC10" s="31"/>
      <c r="AUD10" s="31"/>
      <c r="AUE10" s="31"/>
      <c r="AUF10" s="31"/>
      <c r="AUG10" s="31"/>
      <c r="AUH10" s="31"/>
      <c r="AUI10" s="31"/>
      <c r="AUJ10" s="31"/>
      <c r="AUK10" s="31"/>
      <c r="AUL10" s="31"/>
      <c r="AUM10" s="31"/>
      <c r="AUN10" s="31"/>
      <c r="AUO10" s="31"/>
      <c r="AUP10" s="31"/>
      <c r="AUQ10" s="31"/>
      <c r="AUR10" s="31"/>
      <c r="AUS10" s="31"/>
      <c r="AUT10" s="31"/>
      <c r="AUU10" s="31"/>
      <c r="AUV10" s="31"/>
      <c r="AUW10" s="31"/>
      <c r="AUX10" s="31"/>
      <c r="AUY10" s="31"/>
      <c r="AUZ10" s="31"/>
      <c r="AVA10" s="31"/>
      <c r="AVB10" s="31"/>
      <c r="AVC10" s="31"/>
      <c r="AVD10" s="31"/>
      <c r="AVE10" s="31"/>
      <c r="AVF10" s="31"/>
      <c r="AVG10" s="31"/>
      <c r="AVH10" s="31"/>
      <c r="AVI10" s="31"/>
      <c r="AVJ10" s="31"/>
      <c r="AVK10" s="31"/>
      <c r="AVL10" s="31"/>
      <c r="AVM10" s="31"/>
      <c r="AVN10" s="31"/>
      <c r="AVO10" s="31"/>
      <c r="AVP10" s="31"/>
      <c r="AVQ10" s="31"/>
      <c r="AVR10" s="31"/>
      <c r="AVS10" s="31"/>
      <c r="AVT10" s="31"/>
      <c r="AVU10" s="31"/>
      <c r="AVV10" s="31"/>
      <c r="AVW10" s="31"/>
      <c r="AVX10" s="31"/>
      <c r="AVY10" s="31"/>
      <c r="AVZ10" s="31"/>
      <c r="AWA10" s="31"/>
      <c r="AWB10" s="31"/>
      <c r="AWC10" s="31"/>
      <c r="AWD10" s="31"/>
      <c r="AWE10" s="31"/>
      <c r="AWF10" s="31"/>
      <c r="AWG10" s="31"/>
      <c r="AWH10" s="31"/>
      <c r="AWI10" s="31"/>
      <c r="AWJ10" s="31"/>
      <c r="AWK10" s="31"/>
      <c r="AWL10" s="31"/>
      <c r="AWM10" s="31"/>
      <c r="AWN10" s="31"/>
      <c r="AWO10" s="31"/>
      <c r="AWP10" s="31"/>
      <c r="AWQ10" s="31"/>
      <c r="AWR10" s="31"/>
      <c r="AWS10" s="31"/>
      <c r="AWT10" s="31"/>
      <c r="AWU10" s="31"/>
      <c r="AWV10" s="31"/>
      <c r="AWW10" s="31"/>
      <c r="AWX10" s="31"/>
      <c r="AWY10" s="31"/>
      <c r="AWZ10" s="31"/>
      <c r="AXA10" s="31"/>
      <c r="AXB10" s="31"/>
      <c r="AXC10" s="31"/>
      <c r="AXD10" s="31"/>
      <c r="AXE10" s="31"/>
      <c r="AXF10" s="31"/>
      <c r="AXG10" s="31"/>
      <c r="AXH10" s="31"/>
      <c r="AXI10" s="31"/>
      <c r="AXJ10" s="31"/>
      <c r="AXK10" s="31"/>
      <c r="AXL10" s="31"/>
      <c r="AXM10" s="31"/>
      <c r="AXN10" s="31"/>
      <c r="AXO10" s="31"/>
      <c r="AXP10" s="31"/>
      <c r="AXQ10" s="31"/>
      <c r="AXR10" s="31"/>
      <c r="AXS10" s="31"/>
      <c r="AXT10" s="31"/>
      <c r="AXU10" s="31"/>
      <c r="AXV10" s="31"/>
      <c r="AXW10" s="31"/>
      <c r="AXX10" s="31"/>
      <c r="AXY10" s="31"/>
      <c r="AXZ10" s="31"/>
      <c r="AYA10" s="31"/>
      <c r="AYB10" s="31"/>
      <c r="AYC10" s="31"/>
      <c r="AYD10" s="31"/>
      <c r="AYE10" s="31"/>
      <c r="AYF10" s="31"/>
      <c r="AYG10" s="31"/>
      <c r="AYH10" s="31"/>
      <c r="AYI10" s="31"/>
      <c r="AYJ10" s="31"/>
      <c r="AYK10" s="31"/>
      <c r="AYL10" s="31"/>
      <c r="AYM10" s="31"/>
      <c r="AYN10" s="31"/>
      <c r="AYO10" s="31"/>
      <c r="AYP10" s="31"/>
      <c r="AYQ10" s="31"/>
      <c r="AYR10" s="31"/>
      <c r="AYS10" s="31"/>
      <c r="AYT10" s="31"/>
      <c r="AYU10" s="31"/>
      <c r="AYV10" s="31"/>
      <c r="AYW10" s="31"/>
      <c r="AYX10" s="31"/>
      <c r="AYY10" s="31"/>
      <c r="AYZ10" s="31"/>
      <c r="AZA10" s="31"/>
      <c r="AZB10" s="31"/>
      <c r="AZC10" s="31"/>
      <c r="AZD10" s="31"/>
      <c r="AZE10" s="31"/>
      <c r="AZF10" s="31"/>
      <c r="AZG10" s="31"/>
      <c r="AZH10" s="31"/>
      <c r="AZI10" s="31"/>
      <c r="AZJ10" s="31"/>
      <c r="AZK10" s="31"/>
      <c r="AZL10" s="31"/>
      <c r="AZM10" s="31"/>
      <c r="AZN10" s="31"/>
      <c r="AZO10" s="31"/>
      <c r="AZP10" s="31"/>
      <c r="AZQ10" s="31"/>
      <c r="AZR10" s="31"/>
      <c r="AZS10" s="31"/>
      <c r="AZT10" s="31"/>
      <c r="AZU10" s="31"/>
      <c r="AZV10" s="31"/>
      <c r="AZW10" s="31"/>
      <c r="AZX10" s="31"/>
      <c r="AZY10" s="31"/>
      <c r="AZZ10" s="31"/>
      <c r="BAA10" s="31"/>
      <c r="BAB10" s="31"/>
      <c r="BAC10" s="31"/>
      <c r="BAD10" s="31"/>
      <c r="BAE10" s="31"/>
      <c r="BAF10" s="31"/>
      <c r="BAG10" s="31"/>
      <c r="BAH10" s="31"/>
      <c r="BAI10" s="31"/>
      <c r="BAJ10" s="31"/>
      <c r="BAK10" s="31"/>
      <c r="BAL10" s="31"/>
      <c r="BAM10" s="31"/>
      <c r="BAN10" s="31"/>
      <c r="BAO10" s="31"/>
      <c r="BAP10" s="31"/>
      <c r="BAQ10" s="31"/>
      <c r="BAR10" s="31"/>
      <c r="BAS10" s="31"/>
      <c r="BAT10" s="31"/>
      <c r="BAU10" s="31"/>
      <c r="BAV10" s="31"/>
      <c r="BAW10" s="31"/>
      <c r="BAX10" s="31"/>
      <c r="BAY10" s="31"/>
      <c r="BAZ10" s="31"/>
      <c r="BBA10" s="31"/>
      <c r="BBB10" s="31"/>
      <c r="BBC10" s="31"/>
      <c r="BBD10" s="31"/>
      <c r="BBE10" s="31"/>
      <c r="BBF10" s="31"/>
      <c r="BBG10" s="31"/>
      <c r="BBH10" s="31"/>
      <c r="BBI10" s="31"/>
      <c r="BBJ10" s="31"/>
      <c r="BBK10" s="31"/>
      <c r="BBL10" s="31"/>
      <c r="BBM10" s="31"/>
      <c r="BBN10" s="31"/>
      <c r="BBO10" s="31"/>
      <c r="BBP10" s="31"/>
      <c r="BBQ10" s="31"/>
      <c r="BBR10" s="31"/>
      <c r="BBS10" s="31"/>
      <c r="BBT10" s="31"/>
      <c r="BBU10" s="31"/>
      <c r="BBV10" s="31"/>
      <c r="BBW10" s="31"/>
      <c r="BBX10" s="31"/>
      <c r="BBY10" s="31"/>
      <c r="BBZ10" s="31"/>
      <c r="BCA10" s="31"/>
      <c r="BCB10" s="31"/>
      <c r="BCC10" s="31"/>
      <c r="BCD10" s="31"/>
      <c r="BCE10" s="31"/>
      <c r="BCF10" s="31"/>
      <c r="BCG10" s="31"/>
      <c r="BCH10" s="31"/>
      <c r="BCI10" s="31"/>
      <c r="BCJ10" s="31"/>
      <c r="BCK10" s="31"/>
      <c r="BCL10" s="31"/>
      <c r="BCM10" s="31"/>
      <c r="BCN10" s="31"/>
      <c r="BCO10" s="31"/>
      <c r="BCP10" s="31"/>
      <c r="BCQ10" s="31"/>
      <c r="BCR10" s="31"/>
      <c r="BCS10" s="31"/>
      <c r="BCT10" s="31"/>
      <c r="BCU10" s="31"/>
      <c r="BCV10" s="31"/>
      <c r="BCW10" s="31"/>
      <c r="BCX10" s="31"/>
      <c r="BCY10" s="31"/>
      <c r="BCZ10" s="31"/>
      <c r="BDA10" s="31"/>
      <c r="BDB10" s="31"/>
      <c r="BDC10" s="31"/>
      <c r="BDD10" s="31"/>
      <c r="BDE10" s="31"/>
      <c r="BDF10" s="31"/>
      <c r="BDG10" s="31"/>
      <c r="BDH10" s="31"/>
      <c r="BDI10" s="31"/>
      <c r="BDJ10" s="31"/>
      <c r="BDK10" s="31"/>
      <c r="BDL10" s="31"/>
      <c r="BDM10" s="31"/>
      <c r="BDN10" s="31"/>
      <c r="BDO10" s="31"/>
      <c r="BDP10" s="31"/>
      <c r="BDQ10" s="31"/>
      <c r="BDR10" s="31"/>
      <c r="BDS10" s="31"/>
      <c r="BDT10" s="31"/>
      <c r="BDU10" s="31"/>
      <c r="BDV10" s="31"/>
      <c r="BDW10" s="31"/>
      <c r="BDX10" s="31"/>
      <c r="BDY10" s="31"/>
      <c r="BDZ10" s="31"/>
      <c r="BEA10" s="31"/>
      <c r="BEB10" s="31"/>
      <c r="BEC10" s="31"/>
      <c r="BED10" s="31"/>
      <c r="BEE10" s="31"/>
      <c r="BEF10" s="31"/>
      <c r="BEG10" s="31"/>
      <c r="BEH10" s="31"/>
      <c r="BEI10" s="31"/>
      <c r="BEJ10" s="31"/>
      <c r="BEK10" s="31"/>
      <c r="BEL10" s="31"/>
      <c r="BEM10" s="31"/>
      <c r="BEN10" s="31"/>
      <c r="BEO10" s="31"/>
      <c r="BEP10" s="31"/>
      <c r="BEQ10" s="31"/>
      <c r="BER10" s="31"/>
      <c r="BES10" s="31"/>
      <c r="BET10" s="31"/>
      <c r="BEU10" s="31"/>
      <c r="BEV10" s="31"/>
      <c r="BEW10" s="31"/>
      <c r="BEX10" s="31"/>
      <c r="BEY10" s="31"/>
      <c r="BEZ10" s="31"/>
      <c r="BFA10" s="31"/>
      <c r="BFB10" s="31"/>
      <c r="BFC10" s="31"/>
      <c r="BFD10" s="31"/>
      <c r="BFE10" s="31"/>
      <c r="BFF10" s="31"/>
      <c r="BFG10" s="31"/>
      <c r="BFH10" s="31"/>
      <c r="BFI10" s="31"/>
      <c r="BFJ10" s="31"/>
      <c r="BFK10" s="31"/>
      <c r="BFL10" s="31"/>
      <c r="BFM10" s="31"/>
      <c r="BFN10" s="31"/>
      <c r="BFO10" s="31"/>
      <c r="BFP10" s="31"/>
      <c r="BFQ10" s="31"/>
      <c r="BFR10" s="31"/>
      <c r="BFS10" s="31"/>
      <c r="BFT10" s="31"/>
      <c r="BFU10" s="31"/>
      <c r="BFV10" s="31"/>
      <c r="BFW10" s="31"/>
      <c r="BFX10" s="31"/>
      <c r="BFY10" s="31"/>
      <c r="BFZ10" s="31"/>
      <c r="BGA10" s="31"/>
      <c r="BGB10" s="31"/>
      <c r="BGC10" s="31"/>
      <c r="BGD10" s="31"/>
      <c r="BGE10" s="31"/>
      <c r="BGF10" s="31"/>
      <c r="BGG10" s="31"/>
      <c r="BGH10" s="31"/>
      <c r="BGI10" s="31"/>
      <c r="BGJ10" s="31"/>
      <c r="BGK10" s="31"/>
      <c r="BGL10" s="31"/>
      <c r="BGM10" s="31"/>
      <c r="BGN10" s="31"/>
      <c r="BGO10" s="31"/>
      <c r="BGP10" s="31"/>
      <c r="BGQ10" s="31"/>
      <c r="BGR10" s="31"/>
      <c r="BGS10" s="31"/>
      <c r="BGT10" s="31"/>
      <c r="BGU10" s="31"/>
      <c r="BGV10" s="31"/>
      <c r="BGW10" s="31"/>
      <c r="BGX10" s="31"/>
      <c r="BGY10" s="31"/>
      <c r="BGZ10" s="31"/>
      <c r="BHA10" s="31"/>
      <c r="BHB10" s="31"/>
      <c r="BHC10" s="31"/>
      <c r="BHD10" s="31"/>
      <c r="BHE10" s="31"/>
      <c r="BHF10" s="31"/>
      <c r="BHG10" s="31"/>
      <c r="BHH10" s="31"/>
      <c r="BHI10" s="31"/>
      <c r="BHJ10" s="31"/>
      <c r="BHK10" s="31"/>
      <c r="BHL10" s="31"/>
      <c r="BHM10" s="31"/>
      <c r="BHN10" s="31"/>
      <c r="BHO10" s="31"/>
      <c r="BHP10" s="31"/>
      <c r="BHQ10" s="31"/>
      <c r="BHR10" s="31"/>
      <c r="BHS10" s="31"/>
      <c r="BHT10" s="31"/>
      <c r="BHU10" s="31"/>
      <c r="BHV10" s="31"/>
      <c r="BHW10" s="31"/>
      <c r="BHX10" s="31"/>
      <c r="BHY10" s="31"/>
      <c r="BHZ10" s="31"/>
      <c r="BIA10" s="31"/>
      <c r="BIB10" s="31"/>
      <c r="BIC10" s="31"/>
      <c r="BID10" s="31"/>
      <c r="BIE10" s="31"/>
      <c r="BIF10" s="31"/>
      <c r="BIG10" s="31"/>
      <c r="BIH10" s="31"/>
      <c r="BII10" s="31"/>
      <c r="BIJ10" s="31"/>
      <c r="BIK10" s="31"/>
      <c r="BIL10" s="31"/>
      <c r="BIM10" s="31"/>
      <c r="BIN10" s="31"/>
      <c r="BIO10" s="31"/>
      <c r="BIP10" s="31"/>
      <c r="BIQ10" s="31"/>
      <c r="BIR10" s="31"/>
      <c r="BIS10" s="31"/>
      <c r="BIT10" s="31"/>
      <c r="BIU10" s="31"/>
      <c r="BIV10" s="31"/>
      <c r="BIW10" s="31"/>
      <c r="BIX10" s="31"/>
      <c r="BIY10" s="31"/>
      <c r="BIZ10" s="31"/>
      <c r="BJA10" s="31"/>
      <c r="BJB10" s="31"/>
      <c r="BJC10" s="31"/>
      <c r="BJD10" s="31"/>
      <c r="BJE10" s="31"/>
      <c r="BJF10" s="31"/>
      <c r="BJG10" s="31"/>
      <c r="BJH10" s="31"/>
      <c r="BJI10" s="31"/>
      <c r="BJJ10" s="31"/>
      <c r="BJK10" s="31"/>
      <c r="BJL10" s="31"/>
      <c r="BJM10" s="31"/>
      <c r="BJN10" s="31"/>
      <c r="BJO10" s="31"/>
      <c r="BJP10" s="31"/>
      <c r="BJQ10" s="31"/>
      <c r="BJR10" s="31"/>
      <c r="BJS10" s="31"/>
      <c r="BJT10" s="31"/>
      <c r="BJU10" s="31"/>
      <c r="BJV10" s="31"/>
      <c r="BJW10" s="31"/>
      <c r="BJX10" s="31"/>
      <c r="BJY10" s="31"/>
      <c r="BJZ10" s="31"/>
      <c r="BKA10" s="31"/>
      <c r="BKB10" s="31"/>
      <c r="BKC10" s="31"/>
      <c r="BKD10" s="31"/>
      <c r="BKE10" s="31"/>
      <c r="BKF10" s="31"/>
      <c r="BKG10" s="31"/>
      <c r="BKH10" s="31"/>
      <c r="BKI10" s="31"/>
      <c r="BKJ10" s="31"/>
      <c r="BKK10" s="31"/>
      <c r="BKL10" s="31"/>
      <c r="BKM10" s="31"/>
      <c r="BKN10" s="31"/>
      <c r="BKO10" s="31"/>
      <c r="BKP10" s="31"/>
      <c r="BKQ10" s="31"/>
      <c r="BKR10" s="31"/>
      <c r="BKS10" s="31"/>
      <c r="BKT10" s="31"/>
      <c r="BKU10" s="31"/>
      <c r="BKV10" s="31"/>
      <c r="BKW10" s="31"/>
      <c r="BKX10" s="31"/>
      <c r="BKY10" s="31"/>
      <c r="BKZ10" s="31"/>
      <c r="BLA10" s="31"/>
      <c r="BLB10" s="31"/>
      <c r="BLC10" s="31"/>
      <c r="BLD10" s="31"/>
      <c r="BLE10" s="31"/>
      <c r="BLF10" s="31"/>
      <c r="BLG10" s="31"/>
      <c r="BLH10" s="31"/>
      <c r="BLI10" s="31"/>
      <c r="BLJ10" s="31"/>
      <c r="BLK10" s="31"/>
      <c r="BLL10" s="31"/>
      <c r="BLM10" s="31"/>
      <c r="BLN10" s="31"/>
      <c r="BLO10" s="31"/>
      <c r="BLP10" s="31"/>
      <c r="BLQ10" s="31"/>
      <c r="BLR10" s="31"/>
      <c r="BLS10" s="31"/>
      <c r="BLT10" s="31"/>
      <c r="BLU10" s="31"/>
      <c r="BLV10" s="31"/>
      <c r="BLW10" s="31"/>
      <c r="BLX10" s="31"/>
      <c r="BLY10" s="31"/>
      <c r="BLZ10" s="31"/>
      <c r="BMA10" s="31"/>
      <c r="BMB10" s="31"/>
      <c r="BMC10" s="31"/>
      <c r="BMD10" s="31"/>
      <c r="BME10" s="31"/>
      <c r="BMF10" s="31"/>
      <c r="BMG10" s="31"/>
      <c r="BMH10" s="31"/>
      <c r="BMI10" s="31"/>
      <c r="BMJ10" s="31"/>
      <c r="BMK10" s="31"/>
      <c r="BML10" s="31"/>
      <c r="BMM10" s="31"/>
      <c r="BMN10" s="31"/>
      <c r="BMO10" s="31"/>
      <c r="BMP10" s="31"/>
      <c r="BMQ10" s="31"/>
      <c r="BMR10" s="31"/>
      <c r="BMS10" s="31"/>
      <c r="BMT10" s="31"/>
      <c r="BMU10" s="31"/>
      <c r="BMV10" s="31"/>
      <c r="BMW10" s="31"/>
      <c r="BMX10" s="31"/>
      <c r="BMY10" s="31"/>
      <c r="BMZ10" s="31"/>
      <c r="BNA10" s="31"/>
      <c r="BNB10" s="31"/>
      <c r="BNC10" s="31"/>
      <c r="BND10" s="31"/>
      <c r="BNE10" s="31"/>
      <c r="BNF10" s="31"/>
      <c r="BNG10" s="31"/>
      <c r="BNH10" s="31"/>
      <c r="BNI10" s="31"/>
      <c r="BNJ10" s="31"/>
      <c r="BNK10" s="31"/>
      <c r="BNL10" s="31"/>
      <c r="BNM10" s="31"/>
      <c r="BNN10" s="31"/>
      <c r="BNO10" s="31"/>
      <c r="BNP10" s="31"/>
      <c r="BNQ10" s="31"/>
      <c r="BNR10" s="31"/>
      <c r="BNS10" s="31"/>
      <c r="BNT10" s="31"/>
      <c r="BNU10" s="31"/>
      <c r="BNV10" s="31"/>
      <c r="BNW10" s="31"/>
      <c r="BNX10" s="31"/>
      <c r="BNY10" s="31"/>
      <c r="BNZ10" s="31"/>
      <c r="BOA10" s="31"/>
      <c r="BOB10" s="31"/>
      <c r="BOC10" s="31"/>
      <c r="BOD10" s="31"/>
      <c r="BOE10" s="31"/>
      <c r="BOF10" s="31"/>
      <c r="BOG10" s="31"/>
      <c r="BOH10" s="31"/>
      <c r="BOI10" s="31"/>
      <c r="BOJ10" s="31"/>
      <c r="BOK10" s="31"/>
      <c r="BOL10" s="31"/>
      <c r="BOM10" s="31"/>
      <c r="BON10" s="31"/>
      <c r="BOO10" s="31"/>
      <c r="BOP10" s="31"/>
      <c r="BOQ10" s="31"/>
      <c r="BOR10" s="31"/>
      <c r="BOS10" s="31"/>
      <c r="BOT10" s="31"/>
      <c r="BOU10" s="31"/>
      <c r="BOV10" s="31"/>
      <c r="BOW10" s="31"/>
      <c r="BOX10" s="31"/>
      <c r="BOY10" s="31"/>
      <c r="BOZ10" s="31"/>
      <c r="BPA10" s="31"/>
      <c r="BPB10" s="31"/>
      <c r="BPC10" s="31"/>
      <c r="BPD10" s="31"/>
      <c r="BPE10" s="31"/>
      <c r="BPF10" s="31"/>
      <c r="BPG10" s="31"/>
      <c r="BPH10" s="31"/>
      <c r="BPI10" s="31"/>
      <c r="BPJ10" s="31"/>
      <c r="BPK10" s="31"/>
      <c r="BPL10" s="31"/>
      <c r="BPM10" s="31"/>
      <c r="BPN10" s="31"/>
      <c r="BPO10" s="31"/>
      <c r="BPP10" s="31"/>
      <c r="BPQ10" s="31"/>
      <c r="BPR10" s="31"/>
      <c r="BPS10" s="31"/>
      <c r="BPT10" s="31"/>
      <c r="BPU10" s="31"/>
      <c r="BPV10" s="31"/>
      <c r="BPW10" s="31"/>
      <c r="BPX10" s="31"/>
      <c r="BPY10" s="31"/>
      <c r="BPZ10" s="31"/>
      <c r="BQA10" s="31"/>
      <c r="BQB10" s="31"/>
      <c r="BQC10" s="31"/>
      <c r="BQD10" s="31"/>
      <c r="BQE10" s="31"/>
      <c r="BQF10" s="31"/>
      <c r="BQG10" s="31"/>
      <c r="BQH10" s="31"/>
      <c r="BQI10" s="31"/>
      <c r="BQJ10" s="31"/>
      <c r="BQK10" s="31"/>
      <c r="BQL10" s="31"/>
      <c r="BQM10" s="31"/>
      <c r="BQN10" s="31"/>
      <c r="BQO10" s="31"/>
      <c r="BQP10" s="31"/>
      <c r="BQQ10" s="31"/>
      <c r="BQR10" s="31"/>
      <c r="BQS10" s="31"/>
      <c r="BQT10" s="31"/>
      <c r="BQU10" s="31"/>
      <c r="BQV10" s="31"/>
      <c r="BQW10" s="31"/>
      <c r="BQX10" s="31"/>
      <c r="BQY10" s="31"/>
      <c r="BQZ10" s="31"/>
      <c r="BRA10" s="31"/>
      <c r="BRB10" s="31"/>
      <c r="BRC10" s="31"/>
      <c r="BRD10" s="31"/>
      <c r="BRE10" s="31"/>
      <c r="BRF10" s="31"/>
      <c r="BRG10" s="31"/>
      <c r="BRH10" s="31"/>
      <c r="BRI10" s="31"/>
      <c r="BRJ10" s="31"/>
      <c r="BRK10" s="31"/>
      <c r="BRL10" s="31"/>
      <c r="BRM10" s="31"/>
      <c r="BRN10" s="31"/>
      <c r="BRO10" s="31"/>
      <c r="BRP10" s="31"/>
      <c r="BRQ10" s="31"/>
      <c r="BRR10" s="31"/>
      <c r="BRS10" s="31"/>
      <c r="BRT10" s="31"/>
      <c r="BRU10" s="31"/>
      <c r="BRV10" s="31"/>
      <c r="BRW10" s="31"/>
      <c r="BRX10" s="31"/>
      <c r="BRY10" s="31"/>
      <c r="BRZ10" s="31"/>
      <c r="BSA10" s="31"/>
      <c r="BSB10" s="31"/>
      <c r="BSC10" s="31"/>
      <c r="BSD10" s="31"/>
      <c r="BSE10" s="31"/>
      <c r="BSF10" s="31"/>
      <c r="BSG10" s="31"/>
      <c r="BSH10" s="31"/>
      <c r="BSI10" s="31"/>
      <c r="BSJ10" s="31"/>
      <c r="BSK10" s="31"/>
      <c r="BSL10" s="31"/>
      <c r="BSM10" s="31"/>
      <c r="BSN10" s="31"/>
      <c r="BSO10" s="31"/>
      <c r="BSP10" s="31"/>
      <c r="BSQ10" s="31"/>
      <c r="BSR10" s="31"/>
      <c r="BSS10" s="31"/>
      <c r="BST10" s="31"/>
      <c r="BSU10" s="31"/>
      <c r="BSV10" s="31"/>
      <c r="BSW10" s="31"/>
      <c r="BSX10" s="31"/>
      <c r="BSY10" s="31"/>
      <c r="BSZ10" s="31"/>
      <c r="BTA10" s="31"/>
      <c r="BTB10" s="31"/>
      <c r="BTC10" s="31"/>
      <c r="BTD10" s="31"/>
      <c r="BTE10" s="31"/>
      <c r="BTF10" s="31"/>
      <c r="BTG10" s="31"/>
      <c r="BTH10" s="31"/>
      <c r="BTI10" s="31"/>
      <c r="BTJ10" s="31"/>
      <c r="BTK10" s="31"/>
      <c r="BTL10" s="31"/>
      <c r="BTM10" s="31"/>
      <c r="BTN10" s="31"/>
      <c r="BTO10" s="31"/>
      <c r="BTP10" s="31"/>
      <c r="BTQ10" s="31"/>
      <c r="BTR10" s="31"/>
      <c r="BTS10" s="31"/>
      <c r="BTT10" s="31"/>
      <c r="BTU10" s="31"/>
      <c r="BTV10" s="31"/>
      <c r="BTW10" s="31"/>
      <c r="BTX10" s="31"/>
      <c r="BTY10" s="31"/>
      <c r="BTZ10" s="31"/>
      <c r="BUA10" s="31"/>
      <c r="BUB10" s="31"/>
      <c r="BUC10" s="31"/>
      <c r="BUD10" s="31"/>
      <c r="BUE10" s="31"/>
      <c r="BUF10" s="31"/>
      <c r="BUG10" s="31"/>
      <c r="BUH10" s="31"/>
      <c r="BUI10" s="31"/>
      <c r="BUJ10" s="31"/>
      <c r="BUK10" s="31"/>
      <c r="BUL10" s="31"/>
      <c r="BUM10" s="31"/>
      <c r="BUN10" s="31"/>
      <c r="BUO10" s="31"/>
      <c r="BUP10" s="31"/>
      <c r="BUQ10" s="31"/>
      <c r="BUR10" s="31"/>
      <c r="BUS10" s="31"/>
      <c r="BUT10" s="31"/>
      <c r="BUU10" s="31"/>
      <c r="BUV10" s="31"/>
      <c r="BUW10" s="31"/>
      <c r="BUX10" s="31"/>
      <c r="BUY10" s="31"/>
      <c r="BUZ10" s="31"/>
      <c r="BVA10" s="31"/>
      <c r="BVB10" s="31"/>
      <c r="BVC10" s="31"/>
      <c r="BVD10" s="31"/>
      <c r="BVE10" s="31"/>
      <c r="BVF10" s="31"/>
      <c r="BVG10" s="31"/>
      <c r="BVH10" s="31"/>
      <c r="BVI10" s="31"/>
      <c r="BVJ10" s="31"/>
      <c r="BVK10" s="31"/>
      <c r="BVL10" s="31"/>
      <c r="BVM10" s="31"/>
      <c r="BVN10" s="31"/>
      <c r="BVO10" s="31"/>
      <c r="BVP10" s="31"/>
      <c r="BVQ10" s="31"/>
      <c r="BVR10" s="31"/>
      <c r="BVS10" s="31"/>
      <c r="BVT10" s="31"/>
      <c r="BVU10" s="31"/>
      <c r="BVV10" s="31"/>
      <c r="BVW10" s="31"/>
      <c r="BVX10" s="31"/>
      <c r="BVY10" s="31"/>
      <c r="BVZ10" s="31"/>
      <c r="BWA10" s="31"/>
      <c r="BWB10" s="31"/>
      <c r="BWC10" s="31"/>
      <c r="BWD10" s="31"/>
      <c r="BWE10" s="31"/>
      <c r="BWF10" s="31"/>
      <c r="BWG10" s="31"/>
      <c r="BWH10" s="31"/>
      <c r="BWI10" s="31"/>
      <c r="BWJ10" s="31"/>
      <c r="BWK10" s="31"/>
      <c r="BWL10" s="31"/>
      <c r="BWM10" s="31"/>
      <c r="BWN10" s="31"/>
      <c r="BWO10" s="31"/>
      <c r="BWP10" s="31"/>
      <c r="BWQ10" s="31"/>
      <c r="BWR10" s="31"/>
      <c r="BWS10" s="31"/>
      <c r="BWT10" s="31"/>
      <c r="BWU10" s="31"/>
      <c r="BWV10" s="31"/>
      <c r="BWW10" s="31"/>
      <c r="BWX10" s="31"/>
      <c r="BWY10" s="31"/>
      <c r="BWZ10" s="31"/>
      <c r="BXA10" s="31"/>
      <c r="BXB10" s="31"/>
      <c r="BXC10" s="31"/>
      <c r="BXD10" s="31"/>
      <c r="BXE10" s="31"/>
      <c r="BXF10" s="31"/>
      <c r="BXG10" s="31"/>
      <c r="BXH10" s="31"/>
      <c r="BXI10" s="31"/>
      <c r="BXJ10" s="31"/>
      <c r="BXK10" s="31"/>
      <c r="BXL10" s="31"/>
      <c r="BXM10" s="31"/>
      <c r="BXN10" s="31"/>
      <c r="BXO10" s="31"/>
      <c r="BXP10" s="31"/>
      <c r="BXQ10" s="31"/>
      <c r="BXR10" s="31"/>
      <c r="BXS10" s="31"/>
      <c r="BXT10" s="31"/>
      <c r="BXU10" s="31"/>
      <c r="BXV10" s="31"/>
      <c r="BXW10" s="31"/>
      <c r="BXX10" s="31"/>
      <c r="BXY10" s="31"/>
      <c r="BXZ10" s="31"/>
      <c r="BYA10" s="31"/>
      <c r="BYB10" s="31"/>
      <c r="BYC10" s="31"/>
      <c r="BYD10" s="31"/>
      <c r="BYE10" s="31"/>
      <c r="BYF10" s="31"/>
      <c r="BYG10" s="31"/>
      <c r="BYH10" s="31"/>
      <c r="BYI10" s="31"/>
      <c r="BYJ10" s="31"/>
      <c r="BYK10" s="31"/>
      <c r="BYL10" s="31"/>
      <c r="BYM10" s="31"/>
      <c r="BYN10" s="31"/>
      <c r="BYO10" s="31"/>
      <c r="BYP10" s="31"/>
      <c r="BYQ10" s="31"/>
      <c r="BYR10" s="31"/>
      <c r="BYS10" s="31"/>
      <c r="BYT10" s="31"/>
      <c r="BYU10" s="31"/>
      <c r="BYV10" s="31"/>
      <c r="BYW10" s="31"/>
      <c r="BYX10" s="31"/>
      <c r="BYY10" s="31"/>
      <c r="BYZ10" s="31"/>
      <c r="BZA10" s="31"/>
      <c r="BZB10" s="31"/>
      <c r="BZC10" s="31"/>
      <c r="BZD10" s="31"/>
      <c r="BZE10" s="31"/>
      <c r="BZF10" s="31"/>
      <c r="BZG10" s="31"/>
      <c r="BZH10" s="31"/>
      <c r="BZI10" s="31"/>
      <c r="BZJ10" s="31"/>
      <c r="BZK10" s="31"/>
      <c r="BZL10" s="31"/>
      <c r="BZM10" s="31"/>
      <c r="BZN10" s="31"/>
      <c r="BZO10" s="31"/>
      <c r="BZP10" s="31"/>
      <c r="BZQ10" s="31"/>
      <c r="BZR10" s="31"/>
      <c r="BZS10" s="31"/>
      <c r="BZT10" s="31"/>
      <c r="BZU10" s="31"/>
      <c r="BZV10" s="31"/>
      <c r="BZW10" s="31"/>
      <c r="BZX10" s="31"/>
      <c r="BZY10" s="31"/>
      <c r="BZZ10" s="31"/>
      <c r="CAA10" s="31"/>
      <c r="CAB10" s="31"/>
      <c r="CAC10" s="31"/>
      <c r="CAD10" s="31"/>
      <c r="CAE10" s="31"/>
      <c r="CAF10" s="31"/>
      <c r="CAG10" s="31"/>
      <c r="CAH10" s="31"/>
      <c r="CAI10" s="31"/>
      <c r="CAJ10" s="31"/>
      <c r="CAK10" s="31"/>
      <c r="CAL10" s="31"/>
      <c r="CAM10" s="31"/>
      <c r="CAN10" s="31"/>
      <c r="CAO10" s="31"/>
      <c r="CAP10" s="31"/>
      <c r="CAQ10" s="31"/>
      <c r="CAR10" s="31"/>
      <c r="CAS10" s="31"/>
      <c r="CAT10" s="31"/>
      <c r="CAU10" s="31"/>
      <c r="CAV10" s="31"/>
      <c r="CAW10" s="31"/>
      <c r="CAX10" s="31"/>
      <c r="CAY10" s="31"/>
      <c r="CAZ10" s="31"/>
      <c r="CBA10" s="31"/>
      <c r="CBB10" s="31"/>
      <c r="CBC10" s="31"/>
      <c r="CBD10" s="31"/>
      <c r="CBE10" s="31"/>
      <c r="CBF10" s="31"/>
      <c r="CBG10" s="31"/>
      <c r="CBH10" s="31"/>
      <c r="CBI10" s="31"/>
      <c r="CBJ10" s="31"/>
      <c r="CBK10" s="31"/>
      <c r="CBL10" s="31"/>
      <c r="CBM10" s="31"/>
      <c r="CBN10" s="31"/>
      <c r="CBO10" s="31"/>
      <c r="CBP10" s="31"/>
      <c r="CBQ10" s="31"/>
      <c r="CBR10" s="31"/>
      <c r="CBS10" s="31"/>
      <c r="CBT10" s="31"/>
      <c r="CBU10" s="31"/>
      <c r="CBV10" s="31"/>
      <c r="CBW10" s="31"/>
      <c r="CBX10" s="31"/>
      <c r="CBY10" s="31"/>
      <c r="CBZ10" s="31"/>
      <c r="CCA10" s="31"/>
      <c r="CCB10" s="31"/>
      <c r="CCC10" s="31"/>
      <c r="CCD10" s="31"/>
      <c r="CCE10" s="31"/>
      <c r="CCF10" s="31"/>
      <c r="CCG10" s="31"/>
      <c r="CCH10" s="31"/>
      <c r="CCI10" s="31"/>
      <c r="CCJ10" s="31"/>
      <c r="CCK10" s="31"/>
      <c r="CCL10" s="31"/>
      <c r="CCM10" s="31"/>
      <c r="CCN10" s="31"/>
      <c r="CCO10" s="31"/>
      <c r="CCP10" s="31"/>
      <c r="CCQ10" s="31"/>
      <c r="CCR10" s="31"/>
      <c r="CCS10" s="31"/>
      <c r="CCT10" s="31"/>
      <c r="CCU10" s="31"/>
      <c r="CCV10" s="31"/>
      <c r="CCW10" s="31"/>
      <c r="CCX10" s="31"/>
      <c r="CCY10" s="31"/>
      <c r="CCZ10" s="31"/>
      <c r="CDA10" s="31"/>
      <c r="CDB10" s="31"/>
      <c r="CDC10" s="31"/>
      <c r="CDD10" s="31"/>
      <c r="CDE10" s="31"/>
      <c r="CDF10" s="31"/>
      <c r="CDG10" s="31"/>
      <c r="CDH10" s="31"/>
      <c r="CDI10" s="31"/>
      <c r="CDJ10" s="31"/>
      <c r="CDK10" s="31"/>
      <c r="CDL10" s="31"/>
      <c r="CDM10" s="31"/>
      <c r="CDN10" s="31"/>
      <c r="CDO10" s="31"/>
      <c r="CDP10" s="31"/>
      <c r="CDQ10" s="31"/>
      <c r="CDR10" s="31"/>
      <c r="CDS10" s="31"/>
      <c r="CDT10" s="31"/>
      <c r="CDU10" s="31"/>
      <c r="CDV10" s="31"/>
      <c r="CDW10" s="31"/>
      <c r="CDX10" s="31"/>
      <c r="CDY10" s="31"/>
      <c r="CDZ10" s="31"/>
      <c r="CEA10" s="31"/>
      <c r="CEB10" s="31"/>
      <c r="CEC10" s="31"/>
      <c r="CED10" s="31"/>
      <c r="CEE10" s="31"/>
      <c r="CEF10" s="31"/>
      <c r="CEG10" s="31"/>
      <c r="CEH10" s="31"/>
      <c r="CEI10" s="31"/>
      <c r="CEJ10" s="31"/>
      <c r="CEK10" s="31"/>
      <c r="CEL10" s="31"/>
      <c r="CEM10" s="31"/>
      <c r="CEN10" s="31"/>
      <c r="CEO10" s="31"/>
      <c r="CEP10" s="31"/>
      <c r="CEQ10" s="31"/>
      <c r="CER10" s="31"/>
      <c r="CES10" s="31"/>
      <c r="CET10" s="31"/>
      <c r="CEU10" s="31"/>
      <c r="CEV10" s="31"/>
      <c r="CEW10" s="31"/>
      <c r="CEX10" s="31"/>
      <c r="CEY10" s="31"/>
      <c r="CEZ10" s="31"/>
      <c r="CFA10" s="31"/>
      <c r="CFB10" s="31"/>
      <c r="CFC10" s="31"/>
      <c r="CFD10" s="31"/>
      <c r="CFE10" s="31"/>
      <c r="CFF10" s="31"/>
      <c r="CFG10" s="31"/>
      <c r="CFH10" s="31"/>
      <c r="CFI10" s="31"/>
      <c r="CFJ10" s="31"/>
      <c r="CFK10" s="31"/>
      <c r="CFL10" s="31"/>
      <c r="CFM10" s="31"/>
      <c r="CFN10" s="31"/>
      <c r="CFO10" s="31"/>
      <c r="CFP10" s="31"/>
      <c r="CFQ10" s="31"/>
      <c r="CFR10" s="31"/>
      <c r="CFS10" s="31"/>
      <c r="CFT10" s="31"/>
      <c r="CFU10" s="31"/>
      <c r="CFV10" s="31"/>
      <c r="CFW10" s="31"/>
      <c r="CFX10" s="31"/>
      <c r="CFY10" s="31"/>
      <c r="CFZ10" s="31"/>
      <c r="CGA10" s="31"/>
      <c r="CGB10" s="31"/>
      <c r="CGC10" s="31"/>
      <c r="CGD10" s="31"/>
      <c r="CGE10" s="31"/>
      <c r="CGF10" s="31"/>
      <c r="CGG10" s="31"/>
      <c r="CGH10" s="31"/>
      <c r="CGI10" s="31"/>
      <c r="CGJ10" s="31"/>
      <c r="CGK10" s="31"/>
      <c r="CGL10" s="31"/>
      <c r="CGM10" s="31"/>
      <c r="CGN10" s="31"/>
      <c r="CGO10" s="31"/>
      <c r="CGP10" s="31"/>
      <c r="CGQ10" s="31"/>
      <c r="CGR10" s="31"/>
      <c r="CGS10" s="31"/>
      <c r="CGT10" s="31"/>
      <c r="CGU10" s="31"/>
      <c r="CGV10" s="31"/>
      <c r="CGW10" s="31"/>
      <c r="CGX10" s="31"/>
      <c r="CGY10" s="31"/>
      <c r="CGZ10" s="31"/>
      <c r="CHA10" s="31"/>
      <c r="CHB10" s="31"/>
      <c r="CHC10" s="31"/>
      <c r="CHD10" s="31"/>
      <c r="CHE10" s="31"/>
      <c r="CHF10" s="31"/>
      <c r="CHG10" s="31"/>
      <c r="CHH10" s="31"/>
      <c r="CHI10" s="31"/>
      <c r="CHJ10" s="31"/>
      <c r="CHK10" s="31"/>
      <c r="CHL10" s="31"/>
      <c r="CHM10" s="31"/>
      <c r="CHN10" s="31"/>
      <c r="CHO10" s="31"/>
      <c r="CHP10" s="31"/>
      <c r="CHQ10" s="31"/>
      <c r="CHR10" s="31"/>
      <c r="CHS10" s="31"/>
      <c r="CHT10" s="31"/>
      <c r="CHU10" s="31"/>
      <c r="CHV10" s="31"/>
      <c r="CHW10" s="31"/>
      <c r="CHX10" s="31"/>
      <c r="CHY10" s="31"/>
      <c r="CHZ10" s="31"/>
      <c r="CIA10" s="31"/>
      <c r="CIB10" s="31"/>
      <c r="CIC10" s="31"/>
      <c r="CID10" s="31"/>
      <c r="CIE10" s="31"/>
      <c r="CIF10" s="31"/>
      <c r="CIG10" s="31"/>
      <c r="CIH10" s="31"/>
      <c r="CII10" s="31"/>
      <c r="CIJ10" s="31"/>
      <c r="CIK10" s="31"/>
      <c r="CIL10" s="31"/>
      <c r="CIM10" s="31"/>
      <c r="CIN10" s="31"/>
      <c r="CIO10" s="31"/>
      <c r="CIP10" s="31"/>
      <c r="CIQ10" s="31"/>
      <c r="CIR10" s="31"/>
      <c r="CIS10" s="31"/>
      <c r="CIT10" s="31"/>
      <c r="CIU10" s="31"/>
      <c r="CIV10" s="31"/>
      <c r="CIW10" s="31"/>
      <c r="CIX10" s="31"/>
      <c r="CIY10" s="31"/>
      <c r="CIZ10" s="31"/>
      <c r="CJA10" s="31"/>
      <c r="CJB10" s="31"/>
      <c r="CJC10" s="31"/>
      <c r="CJD10" s="31"/>
      <c r="CJE10" s="31"/>
      <c r="CJF10" s="31"/>
      <c r="CJG10" s="31"/>
      <c r="CJH10" s="31"/>
      <c r="CJI10" s="31"/>
      <c r="CJJ10" s="31"/>
      <c r="CJK10" s="31"/>
      <c r="CJL10" s="31"/>
      <c r="CJM10" s="31"/>
      <c r="CJN10" s="31"/>
      <c r="CJO10" s="31"/>
      <c r="CJP10" s="31"/>
      <c r="CJQ10" s="31"/>
      <c r="CJR10" s="31"/>
      <c r="CJS10" s="31"/>
      <c r="CJT10" s="31"/>
      <c r="CJU10" s="31"/>
      <c r="CJV10" s="31"/>
      <c r="CJW10" s="31"/>
      <c r="CJX10" s="31"/>
      <c r="CJY10" s="31"/>
      <c r="CJZ10" s="31"/>
      <c r="CKA10" s="31"/>
      <c r="CKB10" s="31"/>
      <c r="CKC10" s="31"/>
      <c r="CKD10" s="31"/>
      <c r="CKE10" s="31"/>
      <c r="CKF10" s="31"/>
      <c r="CKG10" s="31"/>
      <c r="CKH10" s="31"/>
      <c r="CKI10" s="31"/>
      <c r="CKJ10" s="31"/>
      <c r="CKK10" s="31"/>
      <c r="CKL10" s="31"/>
      <c r="CKM10" s="31"/>
      <c r="CKN10" s="31"/>
      <c r="CKO10" s="31"/>
      <c r="CKP10" s="31"/>
      <c r="CKQ10" s="31"/>
      <c r="CKR10" s="31"/>
      <c r="CKS10" s="31"/>
      <c r="CKT10" s="31"/>
      <c r="CKU10" s="31"/>
      <c r="CKV10" s="31"/>
      <c r="CKW10" s="31"/>
      <c r="CKX10" s="31"/>
      <c r="CKY10" s="31"/>
      <c r="CKZ10" s="31"/>
      <c r="CLA10" s="31"/>
      <c r="CLB10" s="31"/>
      <c r="CLC10" s="31"/>
      <c r="CLD10" s="31"/>
      <c r="CLE10" s="31"/>
      <c r="CLF10" s="31"/>
      <c r="CLG10" s="31"/>
      <c r="CLH10" s="31"/>
      <c r="CLI10" s="31"/>
      <c r="CLJ10" s="31"/>
      <c r="CLK10" s="31"/>
      <c r="CLL10" s="31"/>
      <c r="CLM10" s="31"/>
      <c r="CLN10" s="31"/>
      <c r="CLO10" s="31"/>
      <c r="CLP10" s="31"/>
      <c r="CLQ10" s="31"/>
      <c r="CLR10" s="31"/>
      <c r="CLS10" s="31"/>
      <c r="CLT10" s="31"/>
      <c r="CLU10" s="31"/>
      <c r="CLV10" s="31"/>
      <c r="CLW10" s="31"/>
      <c r="CLX10" s="31"/>
      <c r="CLY10" s="31"/>
      <c r="CLZ10" s="31"/>
      <c r="CMA10" s="31"/>
      <c r="CMB10" s="31"/>
      <c r="CMC10" s="31"/>
      <c r="CMD10" s="31"/>
      <c r="CME10" s="31"/>
      <c r="CMF10" s="31"/>
      <c r="CMG10" s="31"/>
      <c r="CMH10" s="31"/>
      <c r="CMI10" s="31"/>
      <c r="CMJ10" s="31"/>
      <c r="CMK10" s="31"/>
      <c r="CML10" s="31"/>
      <c r="CMM10" s="31"/>
      <c r="CMN10" s="31"/>
      <c r="CMO10" s="31"/>
      <c r="CMP10" s="31"/>
      <c r="CMQ10" s="31"/>
      <c r="CMR10" s="31"/>
      <c r="CMS10" s="31"/>
      <c r="CMT10" s="31"/>
      <c r="CMU10" s="31"/>
      <c r="CMV10" s="31"/>
      <c r="CMW10" s="31"/>
      <c r="CMX10" s="31"/>
      <c r="CMY10" s="31"/>
      <c r="CMZ10" s="31"/>
      <c r="CNA10" s="31"/>
      <c r="CNB10" s="31"/>
      <c r="CNC10" s="31"/>
      <c r="CND10" s="31"/>
      <c r="CNE10" s="31"/>
      <c r="CNF10" s="31"/>
      <c r="CNG10" s="31"/>
      <c r="CNH10" s="31"/>
      <c r="CNI10" s="31"/>
      <c r="CNJ10" s="31"/>
      <c r="CNK10" s="31"/>
      <c r="CNL10" s="31"/>
      <c r="CNM10" s="31"/>
      <c r="CNN10" s="31"/>
      <c r="CNO10" s="31"/>
      <c r="CNP10" s="31"/>
      <c r="CNQ10" s="31"/>
      <c r="CNR10" s="31"/>
      <c r="CNS10" s="31"/>
      <c r="CNT10" s="31"/>
      <c r="CNU10" s="31"/>
      <c r="CNV10" s="31"/>
      <c r="CNW10" s="31"/>
      <c r="CNX10" s="31"/>
      <c r="CNY10" s="31"/>
      <c r="CNZ10" s="31"/>
      <c r="COA10" s="31"/>
      <c r="COB10" s="31"/>
      <c r="COC10" s="31"/>
      <c r="COD10" s="31"/>
      <c r="COE10" s="31"/>
      <c r="COF10" s="31"/>
      <c r="COG10" s="31"/>
      <c r="COH10" s="31"/>
      <c r="COI10" s="31"/>
      <c r="COJ10" s="31"/>
      <c r="COK10" s="31"/>
      <c r="COL10" s="31"/>
      <c r="COM10" s="31"/>
      <c r="CON10" s="31"/>
      <c r="COO10" s="31"/>
      <c r="COP10" s="31"/>
      <c r="COQ10" s="31"/>
      <c r="COR10" s="31"/>
      <c r="COS10" s="31"/>
      <c r="COT10" s="31"/>
      <c r="COU10" s="31"/>
      <c r="COV10" s="31"/>
      <c r="COW10" s="31"/>
      <c r="COX10" s="31"/>
      <c r="COY10" s="31"/>
      <c r="COZ10" s="31"/>
      <c r="CPA10" s="31"/>
      <c r="CPB10" s="31"/>
      <c r="CPC10" s="31"/>
      <c r="CPD10" s="31"/>
      <c r="CPE10" s="31"/>
      <c r="CPF10" s="31"/>
      <c r="CPG10" s="31"/>
      <c r="CPH10" s="31"/>
      <c r="CPI10" s="31"/>
      <c r="CPJ10" s="31"/>
      <c r="CPK10" s="31"/>
      <c r="CPL10" s="31"/>
      <c r="CPM10" s="31"/>
      <c r="CPN10" s="31"/>
      <c r="CPO10" s="31"/>
      <c r="CPP10" s="31"/>
      <c r="CPQ10" s="31"/>
      <c r="CPR10" s="31"/>
      <c r="CPS10" s="31"/>
      <c r="CPT10" s="31"/>
      <c r="CPU10" s="31"/>
      <c r="CPV10" s="31"/>
      <c r="CPW10" s="31"/>
      <c r="CPX10" s="31"/>
      <c r="CPY10" s="31"/>
      <c r="CPZ10" s="31"/>
      <c r="CQA10" s="31"/>
      <c r="CQB10" s="31"/>
      <c r="CQC10" s="31"/>
      <c r="CQD10" s="31"/>
      <c r="CQE10" s="31"/>
      <c r="CQF10" s="31"/>
      <c r="CQG10" s="31"/>
      <c r="CQH10" s="31"/>
      <c r="CQI10" s="31"/>
      <c r="CQJ10" s="31"/>
      <c r="CQK10" s="31"/>
      <c r="CQL10" s="31"/>
      <c r="CQM10" s="31"/>
      <c r="CQN10" s="31"/>
      <c r="CQO10" s="31"/>
      <c r="CQP10" s="31"/>
      <c r="CQQ10" s="31"/>
      <c r="CQR10" s="31"/>
      <c r="CQS10" s="31"/>
      <c r="CQT10" s="31"/>
      <c r="CQU10" s="31"/>
      <c r="CQV10" s="31"/>
      <c r="CQW10" s="31"/>
      <c r="CQX10" s="31"/>
      <c r="CQY10" s="31"/>
      <c r="CQZ10" s="31"/>
      <c r="CRA10" s="31"/>
      <c r="CRB10" s="31"/>
      <c r="CRC10" s="31"/>
      <c r="CRD10" s="31"/>
      <c r="CRE10" s="31"/>
      <c r="CRF10" s="31"/>
      <c r="CRG10" s="31"/>
      <c r="CRH10" s="31"/>
      <c r="CRI10" s="31"/>
      <c r="CRJ10" s="31"/>
      <c r="CRK10" s="31"/>
      <c r="CRL10" s="31"/>
      <c r="CRM10" s="31"/>
      <c r="CRN10" s="31"/>
      <c r="CRO10" s="31"/>
      <c r="CRP10" s="31"/>
      <c r="CRQ10" s="31"/>
      <c r="CRR10" s="31"/>
      <c r="CRS10" s="31"/>
      <c r="CRT10" s="31"/>
      <c r="CRU10" s="31"/>
      <c r="CRV10" s="31"/>
      <c r="CRW10" s="31"/>
      <c r="CRX10" s="31"/>
      <c r="CRY10" s="31"/>
      <c r="CRZ10" s="31"/>
      <c r="CSA10" s="31"/>
      <c r="CSB10" s="31"/>
      <c r="CSC10" s="31"/>
      <c r="CSD10" s="31"/>
      <c r="CSE10" s="31"/>
      <c r="CSF10" s="31"/>
      <c r="CSG10" s="31"/>
      <c r="CSH10" s="31"/>
      <c r="CSI10" s="31"/>
      <c r="CSJ10" s="31"/>
      <c r="CSK10" s="31"/>
      <c r="CSL10" s="31"/>
      <c r="CSM10" s="31"/>
      <c r="CSN10" s="31"/>
      <c r="CSO10" s="31"/>
      <c r="CSP10" s="31"/>
      <c r="CSQ10" s="31"/>
      <c r="CSR10" s="31"/>
      <c r="CSS10" s="31"/>
      <c r="CST10" s="31"/>
      <c r="CSU10" s="31"/>
      <c r="CSV10" s="31"/>
      <c r="CSW10" s="31"/>
      <c r="CSX10" s="31"/>
      <c r="CSY10" s="31"/>
      <c r="CSZ10" s="31"/>
      <c r="CTA10" s="31"/>
      <c r="CTB10" s="31"/>
      <c r="CTC10" s="31"/>
      <c r="CTD10" s="31"/>
      <c r="CTE10" s="31"/>
      <c r="CTF10" s="31"/>
      <c r="CTG10" s="31"/>
      <c r="CTH10" s="31"/>
      <c r="CTI10" s="31"/>
      <c r="CTJ10" s="31"/>
      <c r="CTK10" s="31"/>
      <c r="CTL10" s="31"/>
      <c r="CTM10" s="31"/>
      <c r="CTN10" s="31"/>
      <c r="CTO10" s="31"/>
      <c r="CTP10" s="31"/>
      <c r="CTQ10" s="31"/>
      <c r="CTR10" s="31"/>
      <c r="CTS10" s="31"/>
      <c r="CTT10" s="31"/>
      <c r="CTU10" s="31"/>
      <c r="CTV10" s="31"/>
      <c r="CTW10" s="31"/>
      <c r="CTX10" s="31"/>
      <c r="CTY10" s="31"/>
      <c r="CTZ10" s="31"/>
      <c r="CUA10" s="31"/>
      <c r="CUB10" s="31"/>
      <c r="CUC10" s="31"/>
      <c r="CUD10" s="31"/>
      <c r="CUE10" s="31"/>
      <c r="CUF10" s="31"/>
      <c r="CUG10" s="31"/>
      <c r="CUH10" s="31"/>
      <c r="CUI10" s="31"/>
      <c r="CUJ10" s="31"/>
      <c r="CUK10" s="31"/>
      <c r="CUL10" s="31"/>
      <c r="CUM10" s="31"/>
      <c r="CUN10" s="31"/>
      <c r="CUO10" s="31"/>
      <c r="CUP10" s="31"/>
      <c r="CUQ10" s="31"/>
      <c r="CUR10" s="31"/>
      <c r="CUS10" s="31"/>
      <c r="CUT10" s="31"/>
      <c r="CUU10" s="31"/>
      <c r="CUV10" s="31"/>
      <c r="CUW10" s="31"/>
      <c r="CUX10" s="31"/>
      <c r="CUY10" s="31"/>
      <c r="CUZ10" s="31"/>
      <c r="CVA10" s="31"/>
      <c r="CVB10" s="31"/>
      <c r="CVC10" s="31"/>
      <c r="CVD10" s="31"/>
      <c r="CVE10" s="31"/>
      <c r="CVF10" s="31"/>
      <c r="CVG10" s="31"/>
      <c r="CVH10" s="31"/>
      <c r="CVI10" s="31"/>
      <c r="CVJ10" s="31"/>
      <c r="CVK10" s="31"/>
      <c r="CVL10" s="31"/>
      <c r="CVM10" s="31"/>
      <c r="CVN10" s="31"/>
      <c r="CVO10" s="31"/>
      <c r="CVP10" s="31"/>
      <c r="CVQ10" s="31"/>
      <c r="CVR10" s="31"/>
      <c r="CVS10" s="31"/>
      <c r="CVT10" s="31"/>
      <c r="CVU10" s="31"/>
      <c r="CVV10" s="31"/>
      <c r="CVW10" s="31"/>
      <c r="CVX10" s="31"/>
      <c r="CVY10" s="31"/>
      <c r="CVZ10" s="31"/>
      <c r="CWA10" s="31"/>
      <c r="CWB10" s="31"/>
      <c r="CWC10" s="31"/>
      <c r="CWD10" s="31"/>
      <c r="CWE10" s="31"/>
      <c r="CWF10" s="31"/>
      <c r="CWG10" s="31"/>
      <c r="CWH10" s="31"/>
      <c r="CWI10" s="31"/>
      <c r="CWJ10" s="31"/>
      <c r="CWK10" s="31"/>
      <c r="CWL10" s="31"/>
      <c r="CWM10" s="31"/>
      <c r="CWN10" s="31"/>
      <c r="CWO10" s="31"/>
      <c r="CWP10" s="31"/>
      <c r="CWQ10" s="31"/>
      <c r="CWR10" s="31"/>
      <c r="CWS10" s="31"/>
      <c r="CWT10" s="31"/>
      <c r="CWU10" s="31"/>
      <c r="CWV10" s="31"/>
      <c r="CWW10" s="31"/>
      <c r="CWX10" s="31"/>
      <c r="CWY10" s="31"/>
      <c r="CWZ10" s="31"/>
      <c r="CXA10" s="31"/>
      <c r="CXB10" s="31"/>
      <c r="CXC10" s="31"/>
      <c r="CXD10" s="31"/>
      <c r="CXE10" s="31"/>
      <c r="CXF10" s="31"/>
      <c r="CXG10" s="31"/>
      <c r="CXH10" s="31"/>
      <c r="CXI10" s="31"/>
      <c r="CXJ10" s="31"/>
      <c r="CXK10" s="31"/>
      <c r="CXL10" s="31"/>
      <c r="CXM10" s="31"/>
      <c r="CXN10" s="31"/>
      <c r="CXO10" s="31"/>
      <c r="CXP10" s="31"/>
      <c r="CXQ10" s="31"/>
      <c r="CXR10" s="31"/>
      <c r="CXS10" s="31"/>
      <c r="CXT10" s="31"/>
      <c r="CXU10" s="31"/>
      <c r="CXV10" s="31"/>
      <c r="CXW10" s="31"/>
      <c r="CXX10" s="31"/>
      <c r="CXY10" s="31"/>
      <c r="CXZ10" s="31"/>
      <c r="CYA10" s="31"/>
      <c r="CYB10" s="31"/>
      <c r="CYC10" s="31"/>
      <c r="CYD10" s="31"/>
      <c r="CYE10" s="31"/>
      <c r="CYF10" s="31"/>
      <c r="CYG10" s="31"/>
      <c r="CYH10" s="31"/>
      <c r="CYI10" s="31"/>
      <c r="CYJ10" s="31"/>
      <c r="CYK10" s="31"/>
      <c r="CYL10" s="31"/>
      <c r="CYM10" s="31"/>
      <c r="CYN10" s="31"/>
      <c r="CYO10" s="31"/>
      <c r="CYP10" s="31"/>
      <c r="CYQ10" s="31"/>
      <c r="CYR10" s="31"/>
      <c r="CYS10" s="31"/>
      <c r="CYT10" s="31"/>
      <c r="CYU10" s="31"/>
      <c r="CYV10" s="31"/>
      <c r="CYW10" s="31"/>
      <c r="CYX10" s="31"/>
      <c r="CYY10" s="31"/>
      <c r="CYZ10" s="31"/>
      <c r="CZA10" s="31"/>
      <c r="CZB10" s="31"/>
      <c r="CZC10" s="31"/>
      <c r="CZD10" s="31"/>
      <c r="CZE10" s="31"/>
      <c r="CZF10" s="31"/>
      <c r="CZG10" s="31"/>
      <c r="CZH10" s="31"/>
      <c r="CZI10" s="31"/>
      <c r="CZJ10" s="31"/>
      <c r="CZK10" s="31"/>
      <c r="CZL10" s="31"/>
      <c r="CZM10" s="31"/>
      <c r="CZN10" s="31"/>
      <c r="CZO10" s="31"/>
      <c r="CZP10" s="31"/>
      <c r="CZQ10" s="31"/>
      <c r="CZR10" s="31"/>
      <c r="CZS10" s="31"/>
      <c r="CZT10" s="31"/>
      <c r="CZU10" s="31"/>
      <c r="CZV10" s="31"/>
      <c r="CZW10" s="31"/>
      <c r="CZX10" s="31"/>
      <c r="CZY10" s="31"/>
      <c r="CZZ10" s="31"/>
      <c r="DAA10" s="31"/>
      <c r="DAB10" s="31"/>
      <c r="DAC10" s="31"/>
      <c r="DAD10" s="31"/>
      <c r="DAE10" s="31"/>
      <c r="DAF10" s="31"/>
      <c r="DAG10" s="31"/>
      <c r="DAH10" s="31"/>
      <c r="DAI10" s="31"/>
      <c r="DAJ10" s="31"/>
      <c r="DAK10" s="31"/>
      <c r="DAL10" s="31"/>
      <c r="DAM10" s="31"/>
      <c r="DAN10" s="31"/>
      <c r="DAO10" s="31"/>
      <c r="DAP10" s="31"/>
      <c r="DAQ10" s="31"/>
      <c r="DAR10" s="31"/>
      <c r="DAS10" s="31"/>
      <c r="DAT10" s="31"/>
      <c r="DAU10" s="31"/>
      <c r="DAV10" s="31"/>
      <c r="DAW10" s="31"/>
      <c r="DAX10" s="31"/>
      <c r="DAY10" s="31"/>
      <c r="DAZ10" s="31"/>
      <c r="DBA10" s="31"/>
      <c r="DBB10" s="31"/>
      <c r="DBC10" s="31"/>
      <c r="DBD10" s="31"/>
      <c r="DBE10" s="31"/>
      <c r="DBF10" s="31"/>
      <c r="DBG10" s="31"/>
      <c r="DBH10" s="31"/>
      <c r="DBI10" s="31"/>
      <c r="DBJ10" s="31"/>
      <c r="DBK10" s="31"/>
      <c r="DBL10" s="31"/>
      <c r="DBM10" s="31"/>
      <c r="DBN10" s="31"/>
      <c r="DBO10" s="31"/>
      <c r="DBP10" s="31"/>
      <c r="DBQ10" s="31"/>
      <c r="DBR10" s="31"/>
      <c r="DBS10" s="31"/>
      <c r="DBT10" s="31"/>
      <c r="DBU10" s="31"/>
      <c r="DBV10" s="31"/>
      <c r="DBW10" s="31"/>
      <c r="DBX10" s="31"/>
      <c r="DBY10" s="31"/>
      <c r="DBZ10" s="31"/>
      <c r="DCA10" s="31"/>
      <c r="DCB10" s="31"/>
      <c r="DCC10" s="31"/>
      <c r="DCD10" s="31"/>
      <c r="DCE10" s="31"/>
      <c r="DCF10" s="31"/>
      <c r="DCG10" s="31"/>
      <c r="DCH10" s="31"/>
      <c r="DCI10" s="31"/>
      <c r="DCJ10" s="31"/>
      <c r="DCK10" s="31"/>
      <c r="DCL10" s="31"/>
      <c r="DCM10" s="31"/>
      <c r="DCN10" s="31"/>
      <c r="DCO10" s="31"/>
      <c r="DCP10" s="31"/>
      <c r="DCQ10" s="31"/>
      <c r="DCR10" s="31"/>
      <c r="DCS10" s="31"/>
      <c r="DCT10" s="31"/>
      <c r="DCU10" s="31"/>
      <c r="DCV10" s="31"/>
      <c r="DCW10" s="31"/>
      <c r="DCX10" s="31"/>
      <c r="DCY10" s="31"/>
      <c r="DCZ10" s="31"/>
      <c r="DDA10" s="31"/>
      <c r="DDB10" s="31"/>
      <c r="DDC10" s="31"/>
      <c r="DDD10" s="31"/>
      <c r="DDE10" s="31"/>
      <c r="DDF10" s="31"/>
      <c r="DDG10" s="31"/>
      <c r="DDH10" s="31"/>
      <c r="DDI10" s="31"/>
      <c r="DDJ10" s="31"/>
      <c r="DDK10" s="31"/>
      <c r="DDL10" s="31"/>
      <c r="DDM10" s="31"/>
      <c r="DDN10" s="31"/>
      <c r="DDO10" s="31"/>
      <c r="DDP10" s="31"/>
      <c r="DDQ10" s="31"/>
      <c r="DDR10" s="31"/>
      <c r="DDS10" s="31"/>
      <c r="DDT10" s="31"/>
      <c r="DDU10" s="31"/>
      <c r="DDV10" s="31"/>
      <c r="DDW10" s="31"/>
      <c r="DDX10" s="31"/>
      <c r="DDY10" s="31"/>
      <c r="DDZ10" s="31"/>
      <c r="DEA10" s="31"/>
      <c r="DEB10" s="31"/>
      <c r="DEC10" s="31"/>
      <c r="DED10" s="31"/>
      <c r="DEE10" s="31"/>
      <c r="DEF10" s="31"/>
      <c r="DEG10" s="31"/>
      <c r="DEH10" s="31"/>
      <c r="DEI10" s="31"/>
      <c r="DEJ10" s="31"/>
      <c r="DEK10" s="31"/>
      <c r="DEL10" s="31"/>
      <c r="DEM10" s="31"/>
      <c r="DEN10" s="31"/>
      <c r="DEO10" s="31"/>
      <c r="DEP10" s="31"/>
      <c r="DEQ10" s="31"/>
      <c r="DER10" s="31"/>
      <c r="DES10" s="31"/>
      <c r="DET10" s="31"/>
      <c r="DEU10" s="31"/>
      <c r="DEV10" s="31"/>
      <c r="DEW10" s="31"/>
      <c r="DEX10" s="31"/>
      <c r="DEY10" s="31"/>
      <c r="DEZ10" s="31"/>
      <c r="DFA10" s="31"/>
      <c r="DFB10" s="31"/>
      <c r="DFC10" s="31"/>
      <c r="DFD10" s="31"/>
      <c r="DFE10" s="31"/>
      <c r="DFF10" s="31"/>
      <c r="DFG10" s="31"/>
      <c r="DFH10" s="31"/>
      <c r="DFI10" s="31"/>
      <c r="DFJ10" s="31"/>
      <c r="DFK10" s="31"/>
      <c r="DFL10" s="31"/>
      <c r="DFM10" s="31"/>
      <c r="DFN10" s="31"/>
      <c r="DFO10" s="31"/>
      <c r="DFP10" s="31"/>
      <c r="DFQ10" s="31"/>
      <c r="DFR10" s="31"/>
      <c r="DFS10" s="31"/>
      <c r="DFT10" s="31"/>
      <c r="DFU10" s="31"/>
      <c r="DFV10" s="31"/>
      <c r="DFW10" s="31"/>
      <c r="DFX10" s="31"/>
      <c r="DFY10" s="31"/>
      <c r="DFZ10" s="31"/>
      <c r="DGA10" s="31"/>
      <c r="DGB10" s="31"/>
      <c r="DGC10" s="31"/>
      <c r="DGD10" s="31"/>
      <c r="DGE10" s="31"/>
      <c r="DGF10" s="31"/>
      <c r="DGG10" s="31"/>
      <c r="DGH10" s="31"/>
      <c r="DGI10" s="31"/>
      <c r="DGJ10" s="31"/>
      <c r="DGK10" s="31"/>
      <c r="DGL10" s="31"/>
      <c r="DGM10" s="31"/>
      <c r="DGN10" s="31"/>
      <c r="DGO10" s="31"/>
      <c r="DGP10" s="31"/>
      <c r="DGQ10" s="31"/>
      <c r="DGR10" s="31"/>
      <c r="DGS10" s="31"/>
      <c r="DGT10" s="31"/>
      <c r="DGU10" s="31"/>
      <c r="DGV10" s="31"/>
      <c r="DGW10" s="31"/>
      <c r="DGX10" s="31"/>
      <c r="DGY10" s="31"/>
      <c r="DGZ10" s="31"/>
      <c r="DHA10" s="31"/>
      <c r="DHB10" s="31"/>
      <c r="DHC10" s="31"/>
      <c r="DHD10" s="31"/>
      <c r="DHE10" s="31"/>
      <c r="DHF10" s="31"/>
      <c r="DHG10" s="31"/>
      <c r="DHH10" s="31"/>
      <c r="DHI10" s="31"/>
      <c r="DHJ10" s="31"/>
      <c r="DHK10" s="31"/>
      <c r="DHL10" s="31"/>
      <c r="DHM10" s="31"/>
      <c r="DHN10" s="31"/>
      <c r="DHO10" s="31"/>
      <c r="DHP10" s="31"/>
      <c r="DHQ10" s="31"/>
      <c r="DHR10" s="31"/>
      <c r="DHS10" s="31"/>
      <c r="DHT10" s="31"/>
      <c r="DHU10" s="31"/>
      <c r="DHV10" s="31"/>
      <c r="DHW10" s="31"/>
      <c r="DHX10" s="31"/>
      <c r="DHY10" s="31"/>
      <c r="DHZ10" s="31"/>
      <c r="DIA10" s="31"/>
      <c r="DIB10" s="31"/>
      <c r="DIC10" s="31"/>
      <c r="DID10" s="31"/>
      <c r="DIE10" s="31"/>
      <c r="DIF10" s="31"/>
      <c r="DIG10" s="31"/>
      <c r="DIH10" s="31"/>
      <c r="DII10" s="31"/>
      <c r="DIJ10" s="31"/>
      <c r="DIK10" s="31"/>
      <c r="DIL10" s="31"/>
      <c r="DIM10" s="31"/>
      <c r="DIN10" s="31"/>
      <c r="DIO10" s="31"/>
      <c r="DIP10" s="31"/>
      <c r="DIQ10" s="31"/>
      <c r="DIR10" s="31"/>
      <c r="DIS10" s="31"/>
      <c r="DIT10" s="31"/>
      <c r="DIU10" s="31"/>
      <c r="DIV10" s="31"/>
      <c r="DIW10" s="31"/>
      <c r="DIX10" s="31"/>
      <c r="DIY10" s="31"/>
      <c r="DIZ10" s="31"/>
      <c r="DJA10" s="31"/>
      <c r="DJB10" s="31"/>
      <c r="DJC10" s="31"/>
      <c r="DJD10" s="31"/>
      <c r="DJE10" s="31"/>
      <c r="DJF10" s="31"/>
      <c r="DJG10" s="31"/>
      <c r="DJH10" s="31"/>
      <c r="DJI10" s="31"/>
      <c r="DJJ10" s="31"/>
      <c r="DJK10" s="31"/>
      <c r="DJL10" s="31"/>
      <c r="DJM10" s="31"/>
      <c r="DJN10" s="31"/>
      <c r="DJO10" s="31"/>
      <c r="DJP10" s="31"/>
      <c r="DJQ10" s="31"/>
      <c r="DJR10" s="31"/>
      <c r="DJS10" s="31"/>
      <c r="DJT10" s="31"/>
      <c r="DJU10" s="31"/>
      <c r="DJV10" s="31"/>
      <c r="DJW10" s="31"/>
      <c r="DJX10" s="31"/>
      <c r="DJY10" s="31"/>
      <c r="DJZ10" s="31"/>
      <c r="DKA10" s="31"/>
      <c r="DKB10" s="31"/>
      <c r="DKC10" s="31"/>
      <c r="DKD10" s="31"/>
      <c r="DKE10" s="31"/>
      <c r="DKF10" s="31"/>
      <c r="DKG10" s="31"/>
      <c r="DKH10" s="31"/>
      <c r="DKI10" s="31"/>
      <c r="DKJ10" s="31"/>
      <c r="DKK10" s="31"/>
      <c r="DKL10" s="31"/>
      <c r="DKM10" s="31"/>
      <c r="DKN10" s="31"/>
      <c r="DKO10" s="31"/>
      <c r="DKP10" s="31"/>
      <c r="DKQ10" s="31"/>
      <c r="DKR10" s="31"/>
      <c r="DKS10" s="31"/>
      <c r="DKT10" s="31"/>
      <c r="DKU10" s="31"/>
      <c r="DKV10" s="31"/>
      <c r="DKW10" s="31"/>
      <c r="DKX10" s="31"/>
      <c r="DKY10" s="31"/>
      <c r="DKZ10" s="31"/>
      <c r="DLA10" s="31"/>
      <c r="DLB10" s="31"/>
      <c r="DLC10" s="31"/>
      <c r="DLD10" s="31"/>
      <c r="DLE10" s="31"/>
      <c r="DLF10" s="31"/>
      <c r="DLG10" s="31"/>
      <c r="DLH10" s="31"/>
      <c r="DLI10" s="31"/>
      <c r="DLJ10" s="31"/>
      <c r="DLK10" s="31"/>
      <c r="DLL10" s="31"/>
      <c r="DLM10" s="31"/>
      <c r="DLN10" s="31"/>
      <c r="DLO10" s="31"/>
      <c r="DLP10" s="31"/>
      <c r="DLQ10" s="31"/>
      <c r="DLR10" s="31"/>
      <c r="DLS10" s="31"/>
      <c r="DLT10" s="31"/>
      <c r="DLU10" s="31"/>
      <c r="DLV10" s="31"/>
      <c r="DLW10" s="31"/>
      <c r="DLX10" s="31"/>
      <c r="DLY10" s="31"/>
      <c r="DLZ10" s="31"/>
      <c r="DMA10" s="31"/>
      <c r="DMB10" s="31"/>
      <c r="DMC10" s="31"/>
      <c r="DMD10" s="31"/>
      <c r="DME10" s="31"/>
      <c r="DMF10" s="31"/>
      <c r="DMG10" s="31"/>
      <c r="DMH10" s="31"/>
      <c r="DMI10" s="31"/>
      <c r="DMJ10" s="31"/>
      <c r="DMK10" s="31"/>
      <c r="DML10" s="31"/>
      <c r="DMM10" s="31"/>
      <c r="DMN10" s="31"/>
      <c r="DMO10" s="31"/>
      <c r="DMP10" s="31"/>
      <c r="DMQ10" s="31"/>
      <c r="DMR10" s="31"/>
      <c r="DMS10" s="31"/>
      <c r="DMT10" s="31"/>
      <c r="DMU10" s="31"/>
      <c r="DMV10" s="31"/>
      <c r="DMW10" s="31"/>
      <c r="DMX10" s="31"/>
      <c r="DMY10" s="31"/>
      <c r="DMZ10" s="31"/>
      <c r="DNA10" s="31"/>
      <c r="DNB10" s="31"/>
      <c r="DNC10" s="31"/>
      <c r="DND10" s="31"/>
      <c r="DNE10" s="31"/>
      <c r="DNF10" s="31"/>
      <c r="DNG10" s="31"/>
      <c r="DNH10" s="31"/>
      <c r="DNI10" s="31"/>
      <c r="DNJ10" s="31"/>
      <c r="DNK10" s="31"/>
      <c r="DNL10" s="31"/>
      <c r="DNM10" s="31"/>
      <c r="DNN10" s="31"/>
      <c r="DNO10" s="31"/>
      <c r="DNP10" s="31"/>
      <c r="DNQ10" s="31"/>
      <c r="DNR10" s="31"/>
      <c r="DNS10" s="31"/>
      <c r="DNT10" s="31"/>
      <c r="DNU10" s="31"/>
      <c r="DNV10" s="31"/>
      <c r="DNW10" s="31"/>
      <c r="DNX10" s="31"/>
      <c r="DNY10" s="31"/>
      <c r="DNZ10" s="31"/>
      <c r="DOA10" s="31"/>
      <c r="DOB10" s="31"/>
      <c r="DOC10" s="31"/>
      <c r="DOD10" s="31"/>
      <c r="DOE10" s="31"/>
      <c r="DOF10" s="31"/>
      <c r="DOG10" s="31"/>
      <c r="DOH10" s="31"/>
      <c r="DOI10" s="31"/>
      <c r="DOJ10" s="31"/>
      <c r="DOK10" s="31"/>
      <c r="DOL10" s="31"/>
      <c r="DOM10" s="31"/>
      <c r="DON10" s="31"/>
      <c r="DOO10" s="31"/>
      <c r="DOP10" s="31"/>
      <c r="DOQ10" s="31"/>
      <c r="DOR10" s="31"/>
      <c r="DOS10" s="31"/>
      <c r="DOT10" s="31"/>
      <c r="DOU10" s="31"/>
      <c r="DOV10" s="31"/>
      <c r="DOW10" s="31"/>
      <c r="DOX10" s="31"/>
      <c r="DOY10" s="31"/>
      <c r="DOZ10" s="31"/>
      <c r="DPA10" s="31"/>
      <c r="DPB10" s="31"/>
      <c r="DPC10" s="31"/>
      <c r="DPD10" s="31"/>
      <c r="DPE10" s="31"/>
      <c r="DPF10" s="31"/>
      <c r="DPG10" s="31"/>
      <c r="DPH10" s="31"/>
      <c r="DPI10" s="31"/>
      <c r="DPJ10" s="31"/>
      <c r="DPK10" s="31"/>
      <c r="DPL10" s="31"/>
      <c r="DPM10" s="31"/>
      <c r="DPN10" s="31"/>
      <c r="DPO10" s="31"/>
      <c r="DPP10" s="31"/>
      <c r="DPQ10" s="31"/>
      <c r="DPR10" s="31"/>
      <c r="DPS10" s="31"/>
      <c r="DPT10" s="31"/>
      <c r="DPU10" s="31"/>
      <c r="DPV10" s="31"/>
      <c r="DPW10" s="31"/>
      <c r="DPX10" s="31"/>
      <c r="DPY10" s="31"/>
      <c r="DPZ10" s="31"/>
      <c r="DQA10" s="31"/>
      <c r="DQB10" s="31"/>
      <c r="DQC10" s="31"/>
      <c r="DQD10" s="31"/>
      <c r="DQE10" s="31"/>
      <c r="DQF10" s="31"/>
      <c r="DQG10" s="31"/>
      <c r="DQH10" s="31"/>
      <c r="DQI10" s="31"/>
      <c r="DQJ10" s="31"/>
      <c r="DQK10" s="31"/>
      <c r="DQL10" s="31"/>
      <c r="DQM10" s="31"/>
      <c r="DQN10" s="31"/>
      <c r="DQO10" s="31"/>
      <c r="DQP10" s="31"/>
      <c r="DQQ10" s="31"/>
      <c r="DQR10" s="31"/>
      <c r="DQS10" s="31"/>
      <c r="DQT10" s="31"/>
      <c r="DQU10" s="31"/>
      <c r="DQV10" s="31"/>
      <c r="DQW10" s="31"/>
      <c r="DQX10" s="31"/>
      <c r="DQY10" s="31"/>
      <c r="DQZ10" s="31"/>
      <c r="DRA10" s="31"/>
      <c r="DRB10" s="31"/>
      <c r="DRC10" s="31"/>
      <c r="DRD10" s="31"/>
      <c r="DRE10" s="31"/>
      <c r="DRF10" s="31"/>
      <c r="DRG10" s="31"/>
      <c r="DRH10" s="31"/>
      <c r="DRI10" s="31"/>
      <c r="DRJ10" s="31"/>
      <c r="DRK10" s="31"/>
      <c r="DRL10" s="31"/>
      <c r="DRM10" s="31"/>
      <c r="DRN10" s="31"/>
      <c r="DRO10" s="31"/>
      <c r="DRP10" s="31"/>
      <c r="DRQ10" s="31"/>
      <c r="DRR10" s="31"/>
      <c r="DRS10" s="31"/>
      <c r="DRT10" s="31"/>
      <c r="DRU10" s="31"/>
      <c r="DRV10" s="31"/>
      <c r="DRW10" s="31"/>
      <c r="DRX10" s="31"/>
      <c r="DRY10" s="31"/>
      <c r="DRZ10" s="31"/>
      <c r="DSA10" s="31"/>
      <c r="DSB10" s="31"/>
      <c r="DSC10" s="31"/>
      <c r="DSD10" s="31"/>
      <c r="DSE10" s="31"/>
      <c r="DSF10" s="31"/>
      <c r="DSG10" s="31"/>
      <c r="DSH10" s="31"/>
      <c r="DSI10" s="31"/>
      <c r="DSJ10" s="31"/>
      <c r="DSK10" s="31"/>
      <c r="DSL10" s="31"/>
      <c r="DSM10" s="31"/>
      <c r="DSN10" s="31"/>
      <c r="DSO10" s="31"/>
      <c r="DSP10" s="31"/>
      <c r="DSQ10" s="31"/>
      <c r="DSR10" s="31"/>
      <c r="DSS10" s="31"/>
      <c r="DST10" s="31"/>
      <c r="DSU10" s="31"/>
      <c r="DSV10" s="31"/>
      <c r="DSW10" s="31"/>
      <c r="DSX10" s="31"/>
      <c r="DSY10" s="31"/>
      <c r="DSZ10" s="31"/>
      <c r="DTA10" s="31"/>
      <c r="DTB10" s="31"/>
      <c r="DTC10" s="31"/>
      <c r="DTD10" s="31"/>
      <c r="DTE10" s="31"/>
      <c r="DTF10" s="31"/>
      <c r="DTG10" s="31"/>
      <c r="DTH10" s="31"/>
      <c r="DTI10" s="31"/>
      <c r="DTJ10" s="31"/>
      <c r="DTK10" s="31"/>
      <c r="DTL10" s="31"/>
      <c r="DTM10" s="31"/>
      <c r="DTN10" s="31"/>
      <c r="DTO10" s="31"/>
      <c r="DTP10" s="31"/>
      <c r="DTQ10" s="31"/>
      <c r="DTR10" s="31"/>
      <c r="DTS10" s="31"/>
      <c r="DTT10" s="31"/>
      <c r="DTU10" s="31"/>
      <c r="DTV10" s="31"/>
      <c r="DTW10" s="31"/>
      <c r="DTX10" s="31"/>
      <c r="DTY10" s="31"/>
      <c r="DTZ10" s="31"/>
      <c r="DUA10" s="31"/>
      <c r="DUB10" s="31"/>
      <c r="DUC10" s="31"/>
      <c r="DUD10" s="31"/>
      <c r="DUE10" s="31"/>
      <c r="DUF10" s="31"/>
      <c r="DUG10" s="31"/>
      <c r="DUH10" s="31"/>
      <c r="DUI10" s="31"/>
      <c r="DUJ10" s="31"/>
      <c r="DUK10" s="31"/>
      <c r="DUL10" s="31"/>
      <c r="DUM10" s="31"/>
      <c r="DUN10" s="31"/>
      <c r="DUO10" s="31"/>
      <c r="DUP10" s="31"/>
      <c r="DUQ10" s="31"/>
      <c r="DUR10" s="31"/>
      <c r="DUS10" s="31"/>
      <c r="DUT10" s="31"/>
      <c r="DUU10" s="31"/>
      <c r="DUV10" s="31"/>
      <c r="DUW10" s="31"/>
      <c r="DUX10" s="31"/>
      <c r="DUY10" s="31"/>
      <c r="DUZ10" s="31"/>
      <c r="DVA10" s="31"/>
      <c r="DVB10" s="31"/>
      <c r="DVC10" s="31"/>
      <c r="DVD10" s="31"/>
      <c r="DVE10" s="31"/>
      <c r="DVF10" s="31"/>
      <c r="DVG10" s="31"/>
      <c r="DVH10" s="31"/>
      <c r="DVI10" s="31"/>
      <c r="DVJ10" s="31"/>
      <c r="DVK10" s="31"/>
      <c r="DVL10" s="31"/>
      <c r="DVM10" s="31"/>
      <c r="DVN10" s="31"/>
      <c r="DVO10" s="31"/>
      <c r="DVP10" s="31"/>
      <c r="DVQ10" s="31"/>
      <c r="DVR10" s="31"/>
      <c r="DVS10" s="31"/>
      <c r="DVT10" s="31"/>
      <c r="DVU10" s="31"/>
      <c r="DVV10" s="31"/>
      <c r="DVW10" s="31"/>
      <c r="DVX10" s="31"/>
      <c r="DVY10" s="31"/>
      <c r="DVZ10" s="31"/>
      <c r="DWA10" s="31"/>
      <c r="DWB10" s="31"/>
      <c r="DWC10" s="31"/>
      <c r="DWD10" s="31"/>
      <c r="DWE10" s="31"/>
      <c r="DWF10" s="31"/>
      <c r="DWG10" s="31"/>
      <c r="DWH10" s="31"/>
      <c r="DWI10" s="31"/>
      <c r="DWJ10" s="31"/>
      <c r="DWK10" s="31"/>
      <c r="DWL10" s="31"/>
      <c r="DWM10" s="31"/>
      <c r="DWN10" s="31"/>
      <c r="DWO10" s="31"/>
      <c r="DWP10" s="31"/>
      <c r="DWQ10" s="31"/>
      <c r="DWR10" s="31"/>
      <c r="DWS10" s="31"/>
      <c r="DWT10" s="31"/>
      <c r="DWU10" s="31"/>
      <c r="DWV10" s="31"/>
      <c r="DWW10" s="31"/>
      <c r="DWX10" s="31"/>
      <c r="DWY10" s="31"/>
      <c r="DWZ10" s="31"/>
      <c r="DXA10" s="31"/>
      <c r="DXB10" s="31"/>
      <c r="DXC10" s="31"/>
      <c r="DXD10" s="31"/>
      <c r="DXE10" s="31"/>
      <c r="DXF10" s="31"/>
      <c r="DXG10" s="31"/>
      <c r="DXH10" s="31"/>
      <c r="DXI10" s="31"/>
      <c r="DXJ10" s="31"/>
      <c r="DXK10" s="31"/>
      <c r="DXL10" s="31"/>
      <c r="DXM10" s="31"/>
      <c r="DXN10" s="31"/>
      <c r="DXO10" s="31"/>
      <c r="DXP10" s="31"/>
      <c r="DXQ10" s="31"/>
      <c r="DXR10" s="31"/>
      <c r="DXS10" s="31"/>
      <c r="DXT10" s="31"/>
      <c r="DXU10" s="31"/>
      <c r="DXV10" s="31"/>
      <c r="DXW10" s="31"/>
      <c r="DXX10" s="31"/>
      <c r="DXY10" s="31"/>
      <c r="DXZ10" s="31"/>
      <c r="DYA10" s="31"/>
      <c r="DYB10" s="31"/>
      <c r="DYC10" s="31"/>
      <c r="DYD10" s="31"/>
      <c r="DYE10" s="31"/>
      <c r="DYF10" s="31"/>
      <c r="DYG10" s="31"/>
      <c r="DYH10" s="31"/>
      <c r="DYI10" s="31"/>
      <c r="DYJ10" s="31"/>
      <c r="DYK10" s="31"/>
      <c r="DYL10" s="31"/>
      <c r="DYM10" s="31"/>
      <c r="DYN10" s="31"/>
      <c r="DYO10" s="31"/>
      <c r="DYP10" s="31"/>
      <c r="DYQ10" s="31"/>
      <c r="DYR10" s="31"/>
      <c r="DYS10" s="31"/>
      <c r="DYT10" s="31"/>
      <c r="DYU10" s="31"/>
      <c r="DYV10" s="31"/>
      <c r="DYW10" s="31"/>
      <c r="DYX10" s="31"/>
      <c r="DYY10" s="31"/>
      <c r="DYZ10" s="31"/>
      <c r="DZA10" s="31"/>
      <c r="DZB10" s="31"/>
      <c r="DZC10" s="31"/>
      <c r="DZD10" s="31"/>
      <c r="DZE10" s="31"/>
      <c r="DZF10" s="31"/>
      <c r="DZG10" s="31"/>
      <c r="DZH10" s="31"/>
      <c r="DZI10" s="31"/>
      <c r="DZJ10" s="31"/>
      <c r="DZK10" s="31"/>
      <c r="DZL10" s="31"/>
      <c r="DZM10" s="31"/>
      <c r="DZN10" s="31"/>
      <c r="DZO10" s="31"/>
      <c r="DZP10" s="31"/>
      <c r="DZQ10" s="31"/>
      <c r="DZR10" s="31"/>
      <c r="DZS10" s="31"/>
      <c r="DZT10" s="31"/>
      <c r="DZU10" s="31"/>
      <c r="DZV10" s="31"/>
      <c r="DZW10" s="31"/>
      <c r="DZX10" s="31"/>
      <c r="DZY10" s="31"/>
      <c r="DZZ10" s="31"/>
      <c r="EAA10" s="31"/>
      <c r="EAB10" s="31"/>
      <c r="EAC10" s="31"/>
      <c r="EAD10" s="31"/>
      <c r="EAE10" s="31"/>
      <c r="EAF10" s="31"/>
      <c r="EAG10" s="31"/>
      <c r="EAH10" s="31"/>
      <c r="EAI10" s="31"/>
      <c r="EAJ10" s="31"/>
      <c r="EAK10" s="31"/>
      <c r="EAL10" s="31"/>
      <c r="EAM10" s="31"/>
      <c r="EAN10" s="31"/>
      <c r="EAO10" s="31"/>
      <c r="EAP10" s="31"/>
      <c r="EAQ10" s="31"/>
      <c r="EAR10" s="31"/>
      <c r="EAS10" s="31"/>
      <c r="EAT10" s="31"/>
      <c r="EAU10" s="31"/>
      <c r="EAV10" s="31"/>
      <c r="EAW10" s="31"/>
      <c r="EAX10" s="31"/>
      <c r="EAY10" s="31"/>
      <c r="EAZ10" s="31"/>
      <c r="EBA10" s="31"/>
      <c r="EBB10" s="31"/>
      <c r="EBC10" s="31"/>
      <c r="EBD10" s="31"/>
      <c r="EBE10" s="31"/>
      <c r="EBF10" s="31"/>
      <c r="EBG10" s="31"/>
      <c r="EBH10" s="31"/>
      <c r="EBI10" s="31"/>
      <c r="EBJ10" s="31"/>
      <c r="EBK10" s="31"/>
      <c r="EBL10" s="31"/>
      <c r="EBM10" s="31"/>
      <c r="EBN10" s="31"/>
      <c r="EBO10" s="31"/>
      <c r="EBP10" s="31"/>
      <c r="EBQ10" s="31"/>
      <c r="EBR10" s="31"/>
      <c r="EBS10" s="31"/>
      <c r="EBT10" s="31"/>
      <c r="EBU10" s="31"/>
      <c r="EBV10" s="31"/>
      <c r="EBW10" s="31"/>
      <c r="EBX10" s="31"/>
      <c r="EBY10" s="31"/>
      <c r="EBZ10" s="31"/>
      <c r="ECA10" s="31"/>
      <c r="ECB10" s="31"/>
      <c r="ECC10" s="31"/>
      <c r="ECD10" s="31"/>
      <c r="ECE10" s="31"/>
      <c r="ECF10" s="31"/>
      <c r="ECG10" s="31"/>
      <c r="ECH10" s="31"/>
      <c r="ECI10" s="31"/>
      <c r="ECJ10" s="31"/>
      <c r="ECK10" s="31"/>
      <c r="ECL10" s="31"/>
      <c r="ECM10" s="31"/>
      <c r="ECN10" s="31"/>
      <c r="ECO10" s="31"/>
      <c r="ECP10" s="31"/>
      <c r="ECQ10" s="31"/>
      <c r="ECR10" s="31"/>
      <c r="ECS10" s="31"/>
      <c r="ECT10" s="31"/>
      <c r="ECU10" s="31"/>
      <c r="ECV10" s="31"/>
      <c r="ECW10" s="31"/>
      <c r="ECX10" s="31"/>
      <c r="ECY10" s="31"/>
      <c r="ECZ10" s="31"/>
      <c r="EDA10" s="31"/>
      <c r="EDB10" s="31"/>
      <c r="EDC10" s="31"/>
      <c r="EDD10" s="31"/>
      <c r="EDE10" s="31"/>
      <c r="EDF10" s="31"/>
      <c r="EDG10" s="31"/>
      <c r="EDH10" s="31"/>
      <c r="EDI10" s="31"/>
      <c r="EDJ10" s="31"/>
      <c r="EDK10" s="31"/>
      <c r="EDL10" s="31"/>
      <c r="EDM10" s="31"/>
      <c r="EDN10" s="31"/>
      <c r="EDO10" s="31"/>
      <c r="EDP10" s="31"/>
      <c r="EDQ10" s="31"/>
      <c r="EDR10" s="31"/>
      <c r="EDS10" s="31"/>
      <c r="EDT10" s="31"/>
      <c r="EDU10" s="31"/>
      <c r="EDV10" s="31"/>
      <c r="EDW10" s="31"/>
      <c r="EDX10" s="31"/>
      <c r="EDY10" s="31"/>
      <c r="EDZ10" s="31"/>
      <c r="EEA10" s="31"/>
      <c r="EEB10" s="31"/>
      <c r="EEC10" s="31"/>
      <c r="EED10" s="31"/>
      <c r="EEE10" s="31"/>
      <c r="EEF10" s="31"/>
      <c r="EEG10" s="31"/>
      <c r="EEH10" s="31"/>
      <c r="EEI10" s="31"/>
      <c r="EEJ10" s="31"/>
      <c r="EEK10" s="31"/>
      <c r="EEL10" s="31"/>
      <c r="EEM10" s="31"/>
      <c r="EEN10" s="31"/>
      <c r="EEO10" s="31"/>
      <c r="EEP10" s="31"/>
      <c r="EEQ10" s="31"/>
      <c r="EER10" s="31"/>
      <c r="EES10" s="31"/>
      <c r="EET10" s="31"/>
      <c r="EEU10" s="31"/>
      <c r="EEV10" s="31"/>
      <c r="EEW10" s="31"/>
      <c r="EEX10" s="31"/>
      <c r="EEY10" s="31"/>
      <c r="EEZ10" s="31"/>
      <c r="EFA10" s="31"/>
      <c r="EFB10" s="31"/>
      <c r="EFC10" s="31"/>
      <c r="EFD10" s="31"/>
      <c r="EFE10" s="31"/>
      <c r="EFF10" s="31"/>
      <c r="EFG10" s="31"/>
      <c r="EFH10" s="31"/>
      <c r="EFI10" s="31"/>
      <c r="EFJ10" s="31"/>
      <c r="EFK10" s="31"/>
      <c r="EFL10" s="31"/>
      <c r="EFM10" s="31"/>
      <c r="EFN10" s="31"/>
      <c r="EFO10" s="31"/>
      <c r="EFP10" s="31"/>
      <c r="EFQ10" s="31"/>
      <c r="EFR10" s="31"/>
      <c r="EFS10" s="31"/>
      <c r="EFT10" s="31"/>
      <c r="EFU10" s="31"/>
      <c r="EFV10" s="31"/>
      <c r="EFW10" s="31"/>
      <c r="EFX10" s="31"/>
      <c r="EFY10" s="31"/>
      <c r="EFZ10" s="31"/>
      <c r="EGA10" s="31"/>
      <c r="EGB10" s="31"/>
      <c r="EGC10" s="31"/>
      <c r="EGD10" s="31"/>
      <c r="EGE10" s="31"/>
      <c r="EGF10" s="31"/>
      <c r="EGG10" s="31"/>
      <c r="EGH10" s="31"/>
      <c r="EGI10" s="31"/>
      <c r="EGJ10" s="31"/>
      <c r="EGK10" s="31"/>
      <c r="EGL10" s="31"/>
      <c r="EGM10" s="31"/>
      <c r="EGN10" s="31"/>
      <c r="EGO10" s="31"/>
      <c r="EGP10" s="31"/>
      <c r="EGQ10" s="31"/>
      <c r="EGR10" s="31"/>
      <c r="EGS10" s="31"/>
      <c r="EGT10" s="31"/>
      <c r="EGU10" s="31"/>
      <c r="EGV10" s="31"/>
      <c r="EGW10" s="31"/>
      <c r="EGX10" s="31"/>
      <c r="EGY10" s="31"/>
      <c r="EGZ10" s="31"/>
      <c r="EHA10" s="31"/>
      <c r="EHB10" s="31"/>
      <c r="EHC10" s="31"/>
      <c r="EHD10" s="31"/>
      <c r="EHE10" s="31"/>
      <c r="EHF10" s="31"/>
      <c r="EHG10" s="31"/>
      <c r="EHH10" s="31"/>
      <c r="EHI10" s="31"/>
      <c r="EHJ10" s="31"/>
      <c r="EHK10" s="31"/>
      <c r="EHL10" s="31"/>
      <c r="EHM10" s="31"/>
      <c r="EHN10" s="31"/>
      <c r="EHO10" s="31"/>
      <c r="EHP10" s="31"/>
      <c r="EHQ10" s="31"/>
      <c r="EHR10" s="31"/>
      <c r="EHS10" s="31"/>
      <c r="EHT10" s="31"/>
      <c r="EHU10" s="31"/>
      <c r="EHV10" s="31"/>
      <c r="EHW10" s="31"/>
      <c r="EHX10" s="31"/>
      <c r="EHY10" s="31"/>
      <c r="EHZ10" s="31"/>
      <c r="EIA10" s="31"/>
      <c r="EIB10" s="31"/>
      <c r="EIC10" s="31"/>
      <c r="EID10" s="31"/>
      <c r="EIE10" s="31"/>
      <c r="EIF10" s="31"/>
      <c r="EIG10" s="31"/>
      <c r="EIH10" s="31"/>
      <c r="EII10" s="31"/>
      <c r="EIJ10" s="31"/>
      <c r="EIK10" s="31"/>
      <c r="EIL10" s="31"/>
      <c r="EIM10" s="31"/>
      <c r="EIN10" s="31"/>
      <c r="EIO10" s="31"/>
      <c r="EIP10" s="31"/>
      <c r="EIQ10" s="31"/>
      <c r="EIR10" s="31"/>
      <c r="EIS10" s="31"/>
      <c r="EIT10" s="31"/>
      <c r="EIU10" s="31"/>
      <c r="EIV10" s="31"/>
      <c r="EIW10" s="31"/>
      <c r="EIX10" s="31"/>
      <c r="EIY10" s="31"/>
      <c r="EIZ10" s="31"/>
      <c r="EJA10" s="31"/>
      <c r="EJB10" s="31"/>
      <c r="EJC10" s="31"/>
      <c r="EJD10" s="31"/>
      <c r="EJE10" s="31"/>
      <c r="EJF10" s="31"/>
      <c r="EJG10" s="31"/>
      <c r="EJH10" s="31"/>
      <c r="EJI10" s="31"/>
      <c r="EJJ10" s="31"/>
      <c r="EJK10" s="31"/>
      <c r="EJL10" s="31"/>
      <c r="EJM10" s="31"/>
      <c r="EJN10" s="31"/>
      <c r="EJO10" s="31"/>
      <c r="EJP10" s="31"/>
      <c r="EJQ10" s="31"/>
      <c r="EJR10" s="31"/>
      <c r="EJS10" s="31"/>
      <c r="EJT10" s="31"/>
      <c r="EJU10" s="31"/>
      <c r="EJV10" s="31"/>
      <c r="EJW10" s="31"/>
      <c r="EJX10" s="31"/>
      <c r="EJY10" s="31"/>
      <c r="EJZ10" s="31"/>
      <c r="EKA10" s="31"/>
      <c r="EKB10" s="31"/>
      <c r="EKC10" s="31"/>
      <c r="EKD10" s="31"/>
      <c r="EKE10" s="31"/>
      <c r="EKF10" s="31"/>
      <c r="EKG10" s="31"/>
      <c r="EKH10" s="31"/>
      <c r="EKI10" s="31"/>
      <c r="EKJ10" s="31"/>
      <c r="EKK10" s="31"/>
      <c r="EKL10" s="31"/>
      <c r="EKM10" s="31"/>
      <c r="EKN10" s="31"/>
      <c r="EKO10" s="31"/>
      <c r="EKP10" s="31"/>
      <c r="EKQ10" s="31"/>
      <c r="EKR10" s="31"/>
      <c r="EKS10" s="31"/>
      <c r="EKT10" s="31"/>
      <c r="EKU10" s="31"/>
      <c r="EKV10" s="31"/>
      <c r="EKW10" s="31"/>
      <c r="EKX10" s="31"/>
      <c r="EKY10" s="31"/>
      <c r="EKZ10" s="31"/>
      <c r="ELA10" s="31"/>
      <c r="ELB10" s="31"/>
      <c r="ELC10" s="31"/>
      <c r="ELD10" s="31"/>
      <c r="ELE10" s="31"/>
      <c r="ELF10" s="31"/>
      <c r="ELG10" s="31"/>
      <c r="ELH10" s="31"/>
      <c r="ELI10" s="31"/>
      <c r="ELJ10" s="31"/>
      <c r="ELK10" s="31"/>
      <c r="ELL10" s="31"/>
      <c r="ELM10" s="31"/>
      <c r="ELN10" s="31"/>
      <c r="ELO10" s="31"/>
      <c r="ELP10" s="31"/>
      <c r="ELQ10" s="31"/>
      <c r="ELR10" s="31"/>
      <c r="ELS10" s="31"/>
      <c r="ELT10" s="31"/>
      <c r="ELU10" s="31"/>
      <c r="ELV10" s="31"/>
      <c r="ELW10" s="31"/>
      <c r="ELX10" s="31"/>
      <c r="ELY10" s="31"/>
      <c r="ELZ10" s="31"/>
      <c r="EMA10" s="31"/>
      <c r="EMB10" s="31"/>
      <c r="EMC10" s="31"/>
      <c r="EMD10" s="31"/>
      <c r="EME10" s="31"/>
      <c r="EMF10" s="31"/>
      <c r="EMG10" s="31"/>
      <c r="EMH10" s="31"/>
      <c r="EMI10" s="31"/>
      <c r="EMJ10" s="31"/>
      <c r="EMK10" s="31"/>
      <c r="EML10" s="31"/>
      <c r="EMM10" s="31"/>
      <c r="EMN10" s="31"/>
      <c r="EMO10" s="31"/>
      <c r="EMP10" s="31"/>
      <c r="EMQ10" s="31"/>
      <c r="EMR10" s="31"/>
      <c r="EMS10" s="31"/>
      <c r="EMT10" s="31"/>
      <c r="EMU10" s="31"/>
      <c r="EMV10" s="31"/>
      <c r="EMW10" s="31"/>
      <c r="EMX10" s="31"/>
      <c r="EMY10" s="31"/>
      <c r="EMZ10" s="31"/>
      <c r="ENA10" s="31"/>
      <c r="ENB10" s="31"/>
      <c r="ENC10" s="31"/>
      <c r="END10" s="31"/>
      <c r="ENE10" s="31"/>
      <c r="ENF10" s="31"/>
      <c r="ENG10" s="31"/>
      <c r="ENH10" s="31"/>
      <c r="ENI10" s="31"/>
      <c r="ENJ10" s="31"/>
      <c r="ENK10" s="31"/>
      <c r="ENL10" s="31"/>
      <c r="ENM10" s="31"/>
      <c r="ENN10" s="31"/>
      <c r="ENO10" s="31"/>
      <c r="ENP10" s="31"/>
      <c r="ENQ10" s="31"/>
      <c r="ENR10" s="31"/>
      <c r="ENS10" s="31"/>
      <c r="ENT10" s="31"/>
      <c r="ENU10" s="31"/>
      <c r="ENV10" s="31"/>
      <c r="ENW10" s="31"/>
      <c r="ENX10" s="31"/>
      <c r="ENY10" s="31"/>
      <c r="ENZ10" s="31"/>
      <c r="EOA10" s="31"/>
      <c r="EOB10" s="31"/>
      <c r="EOC10" s="31"/>
      <c r="EOD10" s="31"/>
      <c r="EOE10" s="31"/>
      <c r="EOF10" s="31"/>
      <c r="EOG10" s="31"/>
      <c r="EOH10" s="31"/>
      <c r="EOI10" s="31"/>
      <c r="EOJ10" s="31"/>
      <c r="EOK10" s="31"/>
      <c r="EOL10" s="31"/>
      <c r="EOM10" s="31"/>
      <c r="EON10" s="31"/>
      <c r="EOO10" s="31"/>
      <c r="EOP10" s="31"/>
      <c r="EOQ10" s="31"/>
      <c r="EOR10" s="31"/>
      <c r="EOS10" s="31"/>
      <c r="EOT10" s="31"/>
      <c r="EOU10" s="31"/>
      <c r="EOV10" s="31"/>
      <c r="EOW10" s="31"/>
      <c r="EOX10" s="31"/>
      <c r="EOY10" s="31"/>
      <c r="EOZ10" s="31"/>
      <c r="EPA10" s="31"/>
      <c r="EPB10" s="31"/>
      <c r="EPC10" s="31"/>
      <c r="EPD10" s="31"/>
      <c r="EPE10" s="31"/>
      <c r="EPF10" s="31"/>
      <c r="EPG10" s="31"/>
      <c r="EPH10" s="31"/>
      <c r="EPI10" s="31"/>
      <c r="EPJ10" s="31"/>
      <c r="EPK10" s="31"/>
      <c r="EPL10" s="31"/>
      <c r="EPM10" s="31"/>
      <c r="EPN10" s="31"/>
      <c r="EPO10" s="31"/>
      <c r="EPP10" s="31"/>
      <c r="EPQ10" s="31"/>
      <c r="EPR10" s="31"/>
      <c r="EPS10" s="31"/>
      <c r="EPT10" s="31"/>
      <c r="EPU10" s="31"/>
      <c r="EPV10" s="31"/>
      <c r="EPW10" s="31"/>
      <c r="EPX10" s="31"/>
      <c r="EPY10" s="31"/>
      <c r="EPZ10" s="31"/>
      <c r="EQA10" s="31"/>
      <c r="EQB10" s="31"/>
      <c r="EQC10" s="31"/>
      <c r="EQD10" s="31"/>
      <c r="EQE10" s="31"/>
      <c r="EQF10" s="31"/>
      <c r="EQG10" s="31"/>
      <c r="EQH10" s="31"/>
      <c r="EQI10" s="31"/>
      <c r="EQJ10" s="31"/>
      <c r="EQK10" s="31"/>
      <c r="EQL10" s="31"/>
      <c r="EQM10" s="31"/>
      <c r="EQN10" s="31"/>
      <c r="EQO10" s="31"/>
      <c r="EQP10" s="31"/>
      <c r="EQQ10" s="31"/>
      <c r="EQR10" s="31"/>
      <c r="EQS10" s="31"/>
      <c r="EQT10" s="31"/>
      <c r="EQU10" s="31"/>
      <c r="EQV10" s="31"/>
      <c r="EQW10" s="31"/>
      <c r="EQX10" s="31"/>
      <c r="EQY10" s="31"/>
      <c r="EQZ10" s="31"/>
      <c r="ERA10" s="31"/>
      <c r="ERB10" s="31"/>
      <c r="ERC10" s="31"/>
      <c r="ERD10" s="31"/>
      <c r="ERE10" s="31"/>
      <c r="ERF10" s="31"/>
      <c r="ERG10" s="31"/>
      <c r="ERH10" s="31"/>
      <c r="ERI10" s="31"/>
      <c r="ERJ10" s="31"/>
      <c r="ERK10" s="31"/>
      <c r="ERL10" s="31"/>
      <c r="ERM10" s="31"/>
      <c r="ERN10" s="31"/>
      <c r="ERO10" s="31"/>
      <c r="ERP10" s="31"/>
      <c r="ERQ10" s="31"/>
      <c r="ERR10" s="31"/>
      <c r="ERS10" s="31"/>
      <c r="ERT10" s="31"/>
      <c r="ERU10" s="31"/>
      <c r="ERV10" s="31"/>
      <c r="ERW10" s="31"/>
      <c r="ERX10" s="31"/>
      <c r="ERY10" s="31"/>
      <c r="ERZ10" s="31"/>
      <c r="ESA10" s="31"/>
      <c r="ESB10" s="31"/>
      <c r="ESC10" s="31"/>
      <c r="ESD10" s="31"/>
      <c r="ESE10" s="31"/>
      <c r="ESF10" s="31"/>
      <c r="ESG10" s="31"/>
      <c r="ESH10" s="31"/>
      <c r="ESI10" s="31"/>
      <c r="ESJ10" s="31"/>
      <c r="ESK10" s="31"/>
      <c r="ESL10" s="31"/>
      <c r="ESM10" s="31"/>
      <c r="ESN10" s="31"/>
      <c r="ESO10" s="31"/>
      <c r="ESP10" s="31"/>
      <c r="ESQ10" s="31"/>
      <c r="ESR10" s="31"/>
      <c r="ESS10" s="31"/>
      <c r="EST10" s="31"/>
      <c r="ESU10" s="31"/>
      <c r="ESV10" s="31"/>
      <c r="ESW10" s="31"/>
      <c r="ESX10" s="31"/>
      <c r="ESY10" s="31"/>
      <c r="ESZ10" s="31"/>
      <c r="ETA10" s="31"/>
      <c r="ETB10" s="31"/>
      <c r="ETC10" s="31"/>
      <c r="ETD10" s="31"/>
      <c r="ETE10" s="31"/>
      <c r="ETF10" s="31"/>
      <c r="ETG10" s="31"/>
      <c r="ETH10" s="31"/>
      <c r="ETI10" s="31"/>
      <c r="ETJ10" s="31"/>
      <c r="ETK10" s="31"/>
      <c r="ETL10" s="31"/>
      <c r="ETM10" s="31"/>
      <c r="ETN10" s="31"/>
      <c r="ETO10" s="31"/>
      <c r="ETP10" s="31"/>
      <c r="ETQ10" s="31"/>
      <c r="ETR10" s="31"/>
      <c r="ETS10" s="31"/>
      <c r="ETT10" s="31"/>
      <c r="ETU10" s="31"/>
      <c r="ETV10" s="31"/>
      <c r="ETW10" s="31"/>
      <c r="ETX10" s="31"/>
      <c r="ETY10" s="31"/>
      <c r="ETZ10" s="31"/>
      <c r="EUA10" s="31"/>
      <c r="EUB10" s="31"/>
      <c r="EUC10" s="31"/>
      <c r="EUD10" s="31"/>
      <c r="EUE10" s="31"/>
      <c r="EUF10" s="31"/>
      <c r="EUG10" s="31"/>
      <c r="EUH10" s="31"/>
      <c r="EUI10" s="31"/>
      <c r="EUJ10" s="31"/>
      <c r="EUK10" s="31"/>
      <c r="EUL10" s="31"/>
      <c r="EUM10" s="31"/>
      <c r="EUN10" s="31"/>
      <c r="EUO10" s="31"/>
      <c r="EUP10" s="31"/>
      <c r="EUQ10" s="31"/>
      <c r="EUR10" s="31"/>
      <c r="EUS10" s="31"/>
      <c r="EUT10" s="31"/>
      <c r="EUU10" s="31"/>
      <c r="EUV10" s="31"/>
      <c r="EUW10" s="31"/>
      <c r="EUX10" s="31"/>
      <c r="EUY10" s="31"/>
      <c r="EUZ10" s="31"/>
      <c r="EVA10" s="31"/>
      <c r="EVB10" s="31"/>
      <c r="EVC10" s="31"/>
      <c r="EVD10" s="31"/>
      <c r="EVE10" s="31"/>
      <c r="EVF10" s="31"/>
      <c r="EVG10" s="31"/>
      <c r="EVH10" s="31"/>
      <c r="EVI10" s="31"/>
      <c r="EVJ10" s="31"/>
      <c r="EVK10" s="31"/>
      <c r="EVL10" s="31"/>
      <c r="EVM10" s="31"/>
      <c r="EVN10" s="31"/>
      <c r="EVO10" s="31"/>
      <c r="EVP10" s="31"/>
      <c r="EVQ10" s="31"/>
      <c r="EVR10" s="31"/>
      <c r="EVS10" s="31"/>
      <c r="EVT10" s="31"/>
      <c r="EVU10" s="31"/>
      <c r="EVV10" s="31"/>
      <c r="EVW10" s="31"/>
      <c r="EVX10" s="31"/>
      <c r="EVY10" s="31"/>
      <c r="EVZ10" s="31"/>
      <c r="EWA10" s="31"/>
      <c r="EWB10" s="31"/>
      <c r="EWC10" s="31"/>
      <c r="EWD10" s="31"/>
      <c r="EWE10" s="31"/>
      <c r="EWF10" s="31"/>
      <c r="EWG10" s="31"/>
      <c r="EWH10" s="31"/>
      <c r="EWI10" s="31"/>
      <c r="EWJ10" s="31"/>
      <c r="EWK10" s="31"/>
      <c r="EWL10" s="31"/>
      <c r="EWM10" s="31"/>
      <c r="EWN10" s="31"/>
      <c r="EWO10" s="31"/>
      <c r="EWP10" s="31"/>
      <c r="EWQ10" s="31"/>
      <c r="EWR10" s="31"/>
      <c r="EWS10" s="31"/>
      <c r="EWT10" s="31"/>
      <c r="EWU10" s="31"/>
      <c r="EWV10" s="31"/>
      <c r="EWW10" s="31"/>
      <c r="EWX10" s="31"/>
      <c r="EWY10" s="31"/>
      <c r="EWZ10" s="31"/>
      <c r="EXA10" s="31"/>
      <c r="EXB10" s="31"/>
      <c r="EXC10" s="31"/>
      <c r="EXD10" s="31"/>
      <c r="EXE10" s="31"/>
      <c r="EXF10" s="31"/>
      <c r="EXG10" s="31"/>
      <c r="EXH10" s="31"/>
      <c r="EXI10" s="31"/>
      <c r="EXJ10" s="31"/>
      <c r="EXK10" s="31"/>
      <c r="EXL10" s="31"/>
      <c r="EXM10" s="31"/>
      <c r="EXN10" s="31"/>
      <c r="EXO10" s="31"/>
      <c r="EXP10" s="31"/>
      <c r="EXQ10" s="31"/>
      <c r="EXR10" s="31"/>
      <c r="EXS10" s="31"/>
      <c r="EXT10" s="31"/>
      <c r="EXU10" s="31"/>
      <c r="EXV10" s="31"/>
      <c r="EXW10" s="31"/>
      <c r="EXX10" s="31"/>
      <c r="EXY10" s="31"/>
      <c r="EXZ10" s="31"/>
      <c r="EYA10" s="31"/>
      <c r="EYB10" s="31"/>
      <c r="EYC10" s="31"/>
      <c r="EYD10" s="31"/>
      <c r="EYE10" s="31"/>
      <c r="EYF10" s="31"/>
      <c r="EYG10" s="31"/>
      <c r="EYH10" s="31"/>
      <c r="EYI10" s="31"/>
      <c r="EYJ10" s="31"/>
      <c r="EYK10" s="31"/>
      <c r="EYL10" s="31"/>
      <c r="EYM10" s="31"/>
      <c r="EYN10" s="31"/>
      <c r="EYO10" s="31"/>
      <c r="EYP10" s="31"/>
      <c r="EYQ10" s="31"/>
      <c r="EYR10" s="31"/>
      <c r="EYS10" s="31"/>
      <c r="EYT10" s="31"/>
      <c r="EYU10" s="31"/>
      <c r="EYV10" s="31"/>
      <c r="EYW10" s="31"/>
      <c r="EYX10" s="31"/>
      <c r="EYY10" s="31"/>
      <c r="EYZ10" s="31"/>
      <c r="EZA10" s="31"/>
      <c r="EZB10" s="31"/>
      <c r="EZC10" s="31"/>
      <c r="EZD10" s="31"/>
      <c r="EZE10" s="31"/>
      <c r="EZF10" s="31"/>
      <c r="EZG10" s="31"/>
      <c r="EZH10" s="31"/>
      <c r="EZI10" s="31"/>
      <c r="EZJ10" s="31"/>
      <c r="EZK10" s="31"/>
      <c r="EZL10" s="31"/>
      <c r="EZM10" s="31"/>
      <c r="EZN10" s="31"/>
      <c r="EZO10" s="31"/>
      <c r="EZP10" s="31"/>
      <c r="EZQ10" s="31"/>
      <c r="EZR10" s="31"/>
      <c r="EZS10" s="31"/>
      <c r="EZT10" s="31"/>
      <c r="EZU10" s="31"/>
      <c r="EZV10" s="31"/>
      <c r="EZW10" s="31"/>
      <c r="EZX10" s="31"/>
      <c r="EZY10" s="31"/>
      <c r="EZZ10" s="31"/>
      <c r="FAA10" s="31"/>
      <c r="FAB10" s="31"/>
      <c r="FAC10" s="31"/>
      <c r="FAD10" s="31"/>
      <c r="FAE10" s="31"/>
      <c r="FAF10" s="31"/>
      <c r="FAG10" s="31"/>
      <c r="FAH10" s="31"/>
      <c r="FAI10" s="31"/>
      <c r="FAJ10" s="31"/>
      <c r="FAK10" s="31"/>
      <c r="FAL10" s="31"/>
      <c r="FAM10" s="31"/>
      <c r="FAN10" s="31"/>
      <c r="FAO10" s="31"/>
      <c r="FAP10" s="31"/>
      <c r="FAQ10" s="31"/>
      <c r="FAR10" s="31"/>
      <c r="FAS10" s="31"/>
      <c r="FAT10" s="31"/>
      <c r="FAU10" s="31"/>
      <c r="FAV10" s="31"/>
      <c r="FAW10" s="31"/>
      <c r="FAX10" s="31"/>
      <c r="FAY10" s="31"/>
      <c r="FAZ10" s="31"/>
      <c r="FBA10" s="31"/>
      <c r="FBB10" s="31"/>
      <c r="FBC10" s="31"/>
      <c r="FBD10" s="31"/>
      <c r="FBE10" s="31"/>
      <c r="FBF10" s="31"/>
      <c r="FBG10" s="31"/>
      <c r="FBH10" s="31"/>
      <c r="FBI10" s="31"/>
      <c r="FBJ10" s="31"/>
      <c r="FBK10" s="31"/>
      <c r="FBL10" s="31"/>
      <c r="FBM10" s="31"/>
      <c r="FBN10" s="31"/>
      <c r="FBO10" s="31"/>
      <c r="FBP10" s="31"/>
      <c r="FBQ10" s="31"/>
      <c r="FBR10" s="31"/>
      <c r="FBS10" s="31"/>
      <c r="FBT10" s="31"/>
      <c r="FBU10" s="31"/>
      <c r="FBV10" s="31"/>
      <c r="FBW10" s="31"/>
      <c r="FBX10" s="31"/>
      <c r="FBY10" s="31"/>
      <c r="FBZ10" s="31"/>
      <c r="FCA10" s="31"/>
      <c r="FCB10" s="31"/>
      <c r="FCC10" s="31"/>
      <c r="FCD10" s="31"/>
      <c r="FCE10" s="31"/>
      <c r="FCF10" s="31"/>
      <c r="FCG10" s="31"/>
      <c r="FCH10" s="31"/>
      <c r="FCI10" s="31"/>
      <c r="FCJ10" s="31"/>
      <c r="FCK10" s="31"/>
      <c r="FCL10" s="31"/>
      <c r="FCM10" s="31"/>
      <c r="FCN10" s="31"/>
      <c r="FCO10" s="31"/>
      <c r="FCP10" s="31"/>
      <c r="FCQ10" s="31"/>
      <c r="FCR10" s="31"/>
      <c r="FCS10" s="31"/>
      <c r="FCT10" s="31"/>
      <c r="FCU10" s="31"/>
      <c r="FCV10" s="31"/>
      <c r="FCW10" s="31"/>
      <c r="FCX10" s="31"/>
      <c r="FCY10" s="31"/>
      <c r="FCZ10" s="31"/>
      <c r="FDA10" s="31"/>
      <c r="FDB10" s="31"/>
      <c r="FDC10" s="31"/>
      <c r="FDD10" s="31"/>
      <c r="FDE10" s="31"/>
      <c r="FDF10" s="31"/>
      <c r="FDG10" s="31"/>
      <c r="FDH10" s="31"/>
      <c r="FDI10" s="31"/>
      <c r="FDJ10" s="31"/>
      <c r="FDK10" s="31"/>
      <c r="FDL10" s="31"/>
      <c r="FDM10" s="31"/>
      <c r="FDN10" s="31"/>
      <c r="FDO10" s="31"/>
      <c r="FDP10" s="31"/>
      <c r="FDQ10" s="31"/>
      <c r="FDR10" s="31"/>
      <c r="FDS10" s="31"/>
      <c r="FDT10" s="31"/>
      <c r="FDU10" s="31"/>
      <c r="FDV10" s="31"/>
      <c r="FDW10" s="31"/>
      <c r="FDX10" s="31"/>
      <c r="FDY10" s="31"/>
      <c r="FDZ10" s="31"/>
      <c r="FEA10" s="31"/>
      <c r="FEB10" s="31"/>
      <c r="FEC10" s="31"/>
      <c r="FED10" s="31"/>
      <c r="FEE10" s="31"/>
      <c r="FEF10" s="31"/>
      <c r="FEG10" s="31"/>
      <c r="FEH10" s="31"/>
      <c r="FEI10" s="31"/>
      <c r="FEJ10" s="31"/>
      <c r="FEK10" s="31"/>
      <c r="FEL10" s="31"/>
      <c r="FEM10" s="31"/>
      <c r="FEN10" s="31"/>
      <c r="FEO10" s="31"/>
      <c r="FEP10" s="31"/>
      <c r="FEQ10" s="31"/>
      <c r="FER10" s="31"/>
      <c r="FES10" s="31"/>
      <c r="FET10" s="31"/>
      <c r="FEU10" s="31"/>
      <c r="FEV10" s="31"/>
      <c r="FEW10" s="31"/>
      <c r="FEX10" s="31"/>
      <c r="FEY10" s="31"/>
      <c r="FEZ10" s="31"/>
      <c r="FFA10" s="31"/>
      <c r="FFB10" s="31"/>
      <c r="FFC10" s="31"/>
      <c r="FFD10" s="31"/>
      <c r="FFE10" s="31"/>
      <c r="FFF10" s="31"/>
      <c r="FFG10" s="31"/>
      <c r="FFH10" s="31"/>
      <c r="FFI10" s="31"/>
      <c r="FFJ10" s="31"/>
      <c r="FFK10" s="31"/>
      <c r="FFL10" s="31"/>
      <c r="FFM10" s="31"/>
      <c r="FFN10" s="31"/>
      <c r="FFO10" s="31"/>
      <c r="FFP10" s="31"/>
      <c r="FFQ10" s="31"/>
      <c r="FFR10" s="31"/>
      <c r="FFS10" s="31"/>
      <c r="FFT10" s="31"/>
      <c r="FFU10" s="31"/>
      <c r="FFV10" s="31"/>
      <c r="FFW10" s="31"/>
      <c r="FFX10" s="31"/>
      <c r="FFY10" s="31"/>
      <c r="FFZ10" s="31"/>
      <c r="FGA10" s="31"/>
      <c r="FGB10" s="31"/>
      <c r="FGC10" s="31"/>
      <c r="FGD10" s="31"/>
      <c r="FGE10" s="31"/>
      <c r="FGF10" s="31"/>
      <c r="FGG10" s="31"/>
      <c r="FGH10" s="31"/>
      <c r="FGI10" s="31"/>
      <c r="FGJ10" s="31"/>
      <c r="FGK10" s="31"/>
      <c r="FGL10" s="31"/>
      <c r="FGM10" s="31"/>
      <c r="FGN10" s="31"/>
      <c r="FGO10" s="31"/>
      <c r="FGP10" s="31"/>
      <c r="FGQ10" s="31"/>
      <c r="FGR10" s="31"/>
      <c r="FGS10" s="31"/>
      <c r="FGT10" s="31"/>
      <c r="FGU10" s="31"/>
      <c r="FGV10" s="31"/>
      <c r="FGW10" s="31"/>
      <c r="FGX10" s="31"/>
      <c r="FGY10" s="31"/>
      <c r="FGZ10" s="31"/>
      <c r="FHA10" s="31"/>
      <c r="FHB10" s="31"/>
      <c r="FHC10" s="31"/>
      <c r="FHD10" s="31"/>
      <c r="FHE10" s="31"/>
      <c r="FHF10" s="31"/>
      <c r="FHG10" s="31"/>
      <c r="FHH10" s="31"/>
      <c r="FHI10" s="31"/>
      <c r="FHJ10" s="31"/>
      <c r="FHK10" s="31"/>
      <c r="FHL10" s="31"/>
      <c r="FHM10" s="31"/>
      <c r="FHN10" s="31"/>
      <c r="FHO10" s="31"/>
      <c r="FHP10" s="31"/>
      <c r="FHQ10" s="31"/>
      <c r="FHR10" s="31"/>
      <c r="FHS10" s="31"/>
      <c r="FHT10" s="31"/>
      <c r="FHU10" s="31"/>
      <c r="FHV10" s="31"/>
      <c r="FHW10" s="31"/>
      <c r="FHX10" s="31"/>
      <c r="FHY10" s="31"/>
      <c r="FHZ10" s="31"/>
      <c r="FIA10" s="31"/>
      <c r="FIB10" s="31"/>
      <c r="FIC10" s="31"/>
      <c r="FID10" s="31"/>
      <c r="FIE10" s="31"/>
      <c r="FIF10" s="31"/>
      <c r="FIG10" s="31"/>
      <c r="FIH10" s="31"/>
      <c r="FII10" s="31"/>
      <c r="FIJ10" s="31"/>
      <c r="FIK10" s="31"/>
      <c r="FIL10" s="31"/>
      <c r="FIM10" s="31"/>
      <c r="FIN10" s="31"/>
      <c r="FIO10" s="31"/>
      <c r="FIP10" s="31"/>
      <c r="FIQ10" s="31"/>
      <c r="FIR10" s="31"/>
      <c r="FIS10" s="31"/>
      <c r="FIT10" s="31"/>
      <c r="FIU10" s="31"/>
      <c r="FIV10" s="31"/>
      <c r="FIW10" s="31"/>
      <c r="FIX10" s="31"/>
      <c r="FIY10" s="31"/>
      <c r="FIZ10" s="31"/>
      <c r="FJA10" s="31"/>
      <c r="FJB10" s="31"/>
      <c r="FJC10" s="31"/>
      <c r="FJD10" s="31"/>
      <c r="FJE10" s="31"/>
      <c r="FJF10" s="31"/>
      <c r="FJG10" s="31"/>
      <c r="FJH10" s="31"/>
      <c r="FJI10" s="31"/>
      <c r="FJJ10" s="31"/>
      <c r="FJK10" s="31"/>
      <c r="FJL10" s="31"/>
      <c r="FJM10" s="31"/>
      <c r="FJN10" s="31"/>
      <c r="FJO10" s="31"/>
      <c r="FJP10" s="31"/>
      <c r="FJQ10" s="31"/>
      <c r="FJR10" s="31"/>
      <c r="FJS10" s="31"/>
      <c r="FJT10" s="31"/>
      <c r="FJU10" s="31"/>
      <c r="FJV10" s="31"/>
      <c r="FJW10" s="31"/>
      <c r="FJX10" s="31"/>
      <c r="FJY10" s="31"/>
      <c r="FJZ10" s="31"/>
      <c r="FKA10" s="31"/>
      <c r="FKB10" s="31"/>
      <c r="FKC10" s="31"/>
      <c r="FKD10" s="31"/>
      <c r="FKE10" s="31"/>
      <c r="FKF10" s="31"/>
      <c r="FKG10" s="31"/>
      <c r="FKH10" s="31"/>
      <c r="FKI10" s="31"/>
      <c r="FKJ10" s="31"/>
      <c r="FKK10" s="31"/>
      <c r="FKL10" s="31"/>
      <c r="FKM10" s="31"/>
      <c r="FKN10" s="31"/>
      <c r="FKO10" s="31"/>
      <c r="FKP10" s="31"/>
      <c r="FKQ10" s="31"/>
      <c r="FKR10" s="31"/>
      <c r="FKS10" s="31"/>
      <c r="FKT10" s="31"/>
      <c r="FKU10" s="31"/>
      <c r="FKV10" s="31"/>
      <c r="FKW10" s="31"/>
      <c r="FKX10" s="31"/>
      <c r="FKY10" s="31"/>
      <c r="FKZ10" s="31"/>
      <c r="FLA10" s="31"/>
      <c r="FLB10" s="31"/>
      <c r="FLC10" s="31"/>
      <c r="FLD10" s="31"/>
      <c r="FLE10" s="31"/>
      <c r="FLF10" s="31"/>
      <c r="FLG10" s="31"/>
      <c r="FLH10" s="31"/>
      <c r="FLI10" s="31"/>
      <c r="FLJ10" s="31"/>
      <c r="FLK10" s="31"/>
      <c r="FLL10" s="31"/>
      <c r="FLM10" s="31"/>
      <c r="FLN10" s="31"/>
      <c r="FLO10" s="31"/>
      <c r="FLP10" s="31"/>
      <c r="FLQ10" s="31"/>
      <c r="FLR10" s="31"/>
      <c r="FLS10" s="31"/>
      <c r="FLT10" s="31"/>
      <c r="FLU10" s="31"/>
      <c r="FLV10" s="31"/>
      <c r="FLW10" s="31"/>
      <c r="FLX10" s="31"/>
      <c r="FLY10" s="31"/>
      <c r="FLZ10" s="31"/>
      <c r="FMA10" s="31"/>
      <c r="FMB10" s="31"/>
      <c r="FMC10" s="31"/>
      <c r="FMD10" s="31"/>
      <c r="FME10" s="31"/>
      <c r="FMF10" s="31"/>
      <c r="FMG10" s="31"/>
      <c r="FMH10" s="31"/>
      <c r="FMI10" s="31"/>
      <c r="FMJ10" s="31"/>
      <c r="FMK10" s="31"/>
      <c r="FML10" s="31"/>
      <c r="FMM10" s="31"/>
      <c r="FMN10" s="31"/>
      <c r="FMO10" s="31"/>
      <c r="FMP10" s="31"/>
      <c r="FMQ10" s="31"/>
      <c r="FMR10" s="31"/>
      <c r="FMS10" s="31"/>
      <c r="FMT10" s="31"/>
      <c r="FMU10" s="31"/>
      <c r="FMV10" s="31"/>
      <c r="FMW10" s="31"/>
      <c r="FMX10" s="31"/>
      <c r="FMY10" s="31"/>
      <c r="FMZ10" s="31"/>
      <c r="FNA10" s="31"/>
      <c r="FNB10" s="31"/>
      <c r="FNC10" s="31"/>
      <c r="FND10" s="31"/>
      <c r="FNE10" s="31"/>
      <c r="FNF10" s="31"/>
      <c r="FNG10" s="31"/>
      <c r="FNH10" s="31"/>
      <c r="FNI10" s="31"/>
      <c r="FNJ10" s="31"/>
      <c r="FNK10" s="31"/>
      <c r="FNL10" s="31"/>
      <c r="FNM10" s="31"/>
      <c r="FNN10" s="31"/>
      <c r="FNO10" s="31"/>
      <c r="FNP10" s="31"/>
      <c r="FNQ10" s="31"/>
      <c r="FNR10" s="31"/>
      <c r="FNS10" s="31"/>
      <c r="FNT10" s="31"/>
      <c r="FNU10" s="31"/>
      <c r="FNV10" s="31"/>
      <c r="FNW10" s="31"/>
      <c r="FNX10" s="31"/>
      <c r="FNY10" s="31"/>
      <c r="FNZ10" s="31"/>
      <c r="FOA10" s="31"/>
      <c r="FOB10" s="31"/>
      <c r="FOC10" s="31"/>
      <c r="FOD10" s="31"/>
      <c r="FOE10" s="31"/>
      <c r="FOF10" s="31"/>
      <c r="FOG10" s="31"/>
      <c r="FOH10" s="31"/>
      <c r="FOI10" s="31"/>
      <c r="FOJ10" s="31"/>
      <c r="FOK10" s="31"/>
      <c r="FOL10" s="31"/>
      <c r="FOM10" s="31"/>
      <c r="FON10" s="31"/>
      <c r="FOO10" s="31"/>
      <c r="FOP10" s="31"/>
      <c r="FOQ10" s="31"/>
      <c r="FOR10" s="31"/>
      <c r="FOS10" s="31"/>
      <c r="FOT10" s="31"/>
      <c r="FOU10" s="31"/>
      <c r="FOV10" s="31"/>
      <c r="FOW10" s="31"/>
      <c r="FOX10" s="31"/>
      <c r="FOY10" s="31"/>
      <c r="FOZ10" s="31"/>
      <c r="FPA10" s="31"/>
      <c r="FPB10" s="31"/>
      <c r="FPC10" s="31"/>
      <c r="FPD10" s="31"/>
      <c r="FPE10" s="31"/>
      <c r="FPF10" s="31"/>
      <c r="FPG10" s="31"/>
      <c r="FPH10" s="31"/>
      <c r="FPI10" s="31"/>
      <c r="FPJ10" s="31"/>
      <c r="FPK10" s="31"/>
      <c r="FPL10" s="31"/>
      <c r="FPM10" s="31"/>
      <c r="FPN10" s="31"/>
      <c r="FPO10" s="31"/>
      <c r="FPP10" s="31"/>
      <c r="FPQ10" s="31"/>
      <c r="FPR10" s="31"/>
      <c r="FPS10" s="31"/>
      <c r="FPT10" s="31"/>
      <c r="FPU10" s="31"/>
      <c r="FPV10" s="31"/>
      <c r="FPW10" s="31"/>
      <c r="FPX10" s="31"/>
      <c r="FPY10" s="31"/>
      <c r="FPZ10" s="31"/>
      <c r="FQA10" s="31"/>
      <c r="FQB10" s="31"/>
      <c r="FQC10" s="31"/>
      <c r="FQD10" s="31"/>
      <c r="FQE10" s="31"/>
      <c r="FQF10" s="31"/>
      <c r="FQG10" s="31"/>
      <c r="FQH10" s="31"/>
      <c r="FQI10" s="31"/>
      <c r="FQJ10" s="31"/>
      <c r="FQK10" s="31"/>
      <c r="FQL10" s="31"/>
      <c r="FQM10" s="31"/>
      <c r="FQN10" s="31"/>
      <c r="FQO10" s="31"/>
      <c r="FQP10" s="31"/>
      <c r="FQQ10" s="31"/>
      <c r="FQR10" s="31"/>
      <c r="FQS10" s="31"/>
      <c r="FQT10" s="31"/>
      <c r="FQU10" s="31"/>
      <c r="FQV10" s="31"/>
      <c r="FQW10" s="31"/>
      <c r="FQX10" s="31"/>
      <c r="FQY10" s="31"/>
      <c r="FQZ10" s="31"/>
      <c r="FRA10" s="31"/>
      <c r="FRB10" s="31"/>
      <c r="FRC10" s="31"/>
      <c r="FRD10" s="31"/>
      <c r="FRE10" s="31"/>
      <c r="FRF10" s="31"/>
      <c r="FRG10" s="31"/>
      <c r="FRH10" s="31"/>
      <c r="FRI10" s="31"/>
      <c r="FRJ10" s="31"/>
      <c r="FRK10" s="31"/>
      <c r="FRL10" s="31"/>
      <c r="FRM10" s="31"/>
      <c r="FRN10" s="31"/>
      <c r="FRO10" s="31"/>
      <c r="FRP10" s="31"/>
      <c r="FRQ10" s="31"/>
      <c r="FRR10" s="31"/>
      <c r="FRS10" s="31"/>
      <c r="FRT10" s="31"/>
      <c r="FRU10" s="31"/>
      <c r="FRV10" s="31"/>
      <c r="FRW10" s="31"/>
      <c r="FRX10" s="31"/>
      <c r="FRY10" s="31"/>
      <c r="FRZ10" s="31"/>
      <c r="FSA10" s="31"/>
      <c r="FSB10" s="31"/>
      <c r="FSC10" s="31"/>
      <c r="FSD10" s="31"/>
      <c r="FSE10" s="31"/>
      <c r="FSF10" s="31"/>
      <c r="FSG10" s="31"/>
      <c r="FSH10" s="31"/>
      <c r="FSI10" s="31"/>
      <c r="FSJ10" s="31"/>
      <c r="FSK10" s="31"/>
      <c r="FSL10" s="31"/>
      <c r="FSM10" s="31"/>
      <c r="FSN10" s="31"/>
      <c r="FSO10" s="31"/>
      <c r="FSP10" s="31"/>
      <c r="FSQ10" s="31"/>
      <c r="FSR10" s="31"/>
      <c r="FSS10" s="31"/>
      <c r="FST10" s="31"/>
      <c r="FSU10" s="31"/>
      <c r="FSV10" s="31"/>
      <c r="FSW10" s="31"/>
      <c r="FSX10" s="31"/>
      <c r="FSY10" s="31"/>
      <c r="FSZ10" s="31"/>
      <c r="FTA10" s="31"/>
      <c r="FTB10" s="31"/>
      <c r="FTC10" s="31"/>
      <c r="FTD10" s="31"/>
      <c r="FTE10" s="31"/>
      <c r="FTF10" s="31"/>
      <c r="FTG10" s="31"/>
      <c r="FTH10" s="31"/>
      <c r="FTI10" s="31"/>
      <c r="FTJ10" s="31"/>
      <c r="FTK10" s="31"/>
      <c r="FTL10" s="31"/>
      <c r="FTM10" s="31"/>
      <c r="FTN10" s="31"/>
      <c r="FTO10" s="31"/>
      <c r="FTP10" s="31"/>
      <c r="FTQ10" s="31"/>
      <c r="FTR10" s="31"/>
      <c r="FTS10" s="31"/>
      <c r="FTT10" s="31"/>
      <c r="FTU10" s="31"/>
      <c r="FTV10" s="31"/>
      <c r="FTW10" s="31"/>
      <c r="FTX10" s="31"/>
      <c r="FTY10" s="31"/>
      <c r="FTZ10" s="31"/>
      <c r="FUA10" s="31"/>
      <c r="FUB10" s="31"/>
      <c r="FUC10" s="31"/>
      <c r="FUD10" s="31"/>
      <c r="FUE10" s="31"/>
      <c r="FUF10" s="31"/>
      <c r="FUG10" s="31"/>
      <c r="FUH10" s="31"/>
      <c r="FUI10" s="31"/>
      <c r="FUJ10" s="31"/>
      <c r="FUK10" s="31"/>
      <c r="FUL10" s="31"/>
      <c r="FUM10" s="31"/>
      <c r="FUN10" s="31"/>
      <c r="FUO10" s="31"/>
      <c r="FUP10" s="31"/>
      <c r="FUQ10" s="31"/>
      <c r="FUR10" s="31"/>
      <c r="FUS10" s="31"/>
      <c r="FUT10" s="31"/>
      <c r="FUU10" s="31"/>
      <c r="FUV10" s="31"/>
      <c r="FUW10" s="31"/>
      <c r="FUX10" s="31"/>
      <c r="FUY10" s="31"/>
      <c r="FUZ10" s="31"/>
      <c r="FVA10" s="31"/>
      <c r="FVB10" s="31"/>
      <c r="FVC10" s="31"/>
      <c r="FVD10" s="31"/>
      <c r="FVE10" s="31"/>
      <c r="FVF10" s="31"/>
      <c r="FVG10" s="31"/>
      <c r="FVH10" s="31"/>
      <c r="FVI10" s="31"/>
      <c r="FVJ10" s="31"/>
      <c r="FVK10" s="31"/>
      <c r="FVL10" s="31"/>
      <c r="FVM10" s="31"/>
      <c r="FVN10" s="31"/>
      <c r="FVO10" s="31"/>
      <c r="FVP10" s="31"/>
      <c r="FVQ10" s="31"/>
      <c r="FVR10" s="31"/>
      <c r="FVS10" s="31"/>
      <c r="FVT10" s="31"/>
      <c r="FVU10" s="31"/>
      <c r="FVV10" s="31"/>
      <c r="FVW10" s="31"/>
      <c r="FVX10" s="31"/>
      <c r="FVY10" s="31"/>
      <c r="FVZ10" s="31"/>
      <c r="FWA10" s="31"/>
      <c r="FWB10" s="31"/>
      <c r="FWC10" s="31"/>
      <c r="FWD10" s="31"/>
      <c r="FWE10" s="31"/>
      <c r="FWF10" s="31"/>
      <c r="FWG10" s="31"/>
      <c r="FWH10" s="31"/>
      <c r="FWI10" s="31"/>
      <c r="FWJ10" s="31"/>
      <c r="FWK10" s="31"/>
      <c r="FWL10" s="31"/>
      <c r="FWM10" s="31"/>
      <c r="FWN10" s="31"/>
      <c r="FWO10" s="31"/>
      <c r="FWP10" s="31"/>
      <c r="FWQ10" s="31"/>
      <c r="FWR10" s="31"/>
      <c r="FWS10" s="31"/>
      <c r="FWT10" s="31"/>
      <c r="FWU10" s="31"/>
      <c r="FWV10" s="31"/>
      <c r="FWW10" s="31"/>
      <c r="FWX10" s="31"/>
      <c r="FWY10" s="31"/>
      <c r="FWZ10" s="31"/>
      <c r="FXA10" s="31"/>
      <c r="FXB10" s="31"/>
      <c r="FXC10" s="31"/>
      <c r="FXD10" s="31"/>
      <c r="FXE10" s="31"/>
      <c r="FXF10" s="31"/>
      <c r="FXG10" s="31"/>
      <c r="FXH10" s="31"/>
      <c r="FXI10" s="31"/>
      <c r="FXJ10" s="31"/>
      <c r="FXK10" s="31"/>
      <c r="FXL10" s="31"/>
      <c r="FXM10" s="31"/>
      <c r="FXN10" s="31"/>
      <c r="FXO10" s="31"/>
      <c r="FXP10" s="31"/>
      <c r="FXQ10" s="31"/>
      <c r="FXR10" s="31"/>
      <c r="FXS10" s="31"/>
      <c r="FXT10" s="31"/>
      <c r="FXU10" s="31"/>
      <c r="FXV10" s="31"/>
      <c r="FXW10" s="31"/>
      <c r="FXX10" s="31"/>
      <c r="FXY10" s="31"/>
      <c r="FXZ10" s="31"/>
      <c r="FYA10" s="31"/>
      <c r="FYB10" s="31"/>
      <c r="FYC10" s="31"/>
      <c r="FYD10" s="31"/>
      <c r="FYE10" s="31"/>
      <c r="FYF10" s="31"/>
      <c r="FYG10" s="31"/>
      <c r="FYH10" s="31"/>
      <c r="FYI10" s="31"/>
      <c r="FYJ10" s="31"/>
      <c r="FYK10" s="31"/>
      <c r="FYL10" s="31"/>
      <c r="FYM10" s="31"/>
      <c r="FYN10" s="31"/>
      <c r="FYO10" s="31"/>
      <c r="FYP10" s="31"/>
      <c r="FYQ10" s="31"/>
      <c r="FYR10" s="31"/>
      <c r="FYS10" s="31"/>
      <c r="FYT10" s="31"/>
      <c r="FYU10" s="31"/>
      <c r="FYV10" s="31"/>
      <c r="FYW10" s="31"/>
      <c r="FYX10" s="31"/>
      <c r="FYY10" s="31"/>
      <c r="FYZ10" s="31"/>
      <c r="FZA10" s="31"/>
      <c r="FZB10" s="31"/>
      <c r="FZC10" s="31"/>
      <c r="FZD10" s="31"/>
      <c r="FZE10" s="31"/>
      <c r="FZF10" s="31"/>
      <c r="FZG10" s="31"/>
      <c r="FZH10" s="31"/>
      <c r="FZI10" s="31"/>
      <c r="FZJ10" s="31"/>
      <c r="FZK10" s="31"/>
      <c r="FZL10" s="31"/>
      <c r="FZM10" s="31"/>
      <c r="FZN10" s="31"/>
      <c r="FZO10" s="31"/>
      <c r="FZP10" s="31"/>
      <c r="FZQ10" s="31"/>
      <c r="FZR10" s="31"/>
      <c r="FZS10" s="31"/>
      <c r="FZT10" s="31"/>
      <c r="FZU10" s="31"/>
      <c r="FZV10" s="31"/>
      <c r="FZW10" s="31"/>
      <c r="FZX10" s="31"/>
      <c r="FZY10" s="31"/>
      <c r="FZZ10" s="31"/>
      <c r="GAA10" s="31"/>
      <c r="GAB10" s="31"/>
      <c r="GAC10" s="31"/>
      <c r="GAD10" s="31"/>
      <c r="GAE10" s="31"/>
      <c r="GAF10" s="31"/>
      <c r="GAG10" s="31"/>
      <c r="GAH10" s="31"/>
      <c r="GAI10" s="31"/>
      <c r="GAJ10" s="31"/>
      <c r="GAK10" s="31"/>
      <c r="GAL10" s="31"/>
      <c r="GAM10" s="31"/>
      <c r="GAN10" s="31"/>
      <c r="GAO10" s="31"/>
      <c r="GAP10" s="31"/>
      <c r="GAQ10" s="31"/>
      <c r="GAR10" s="31"/>
      <c r="GAS10" s="31"/>
      <c r="GAT10" s="31"/>
      <c r="GAU10" s="31"/>
      <c r="GAV10" s="31"/>
      <c r="GAW10" s="31"/>
      <c r="GAX10" s="31"/>
      <c r="GAY10" s="31"/>
      <c r="GAZ10" s="31"/>
      <c r="GBA10" s="31"/>
      <c r="GBB10" s="31"/>
      <c r="GBC10" s="31"/>
      <c r="GBD10" s="31"/>
      <c r="GBE10" s="31"/>
      <c r="GBF10" s="31"/>
      <c r="GBG10" s="31"/>
      <c r="GBH10" s="31"/>
      <c r="GBI10" s="31"/>
      <c r="GBJ10" s="31"/>
      <c r="GBK10" s="31"/>
      <c r="GBL10" s="31"/>
      <c r="GBM10" s="31"/>
      <c r="GBN10" s="31"/>
      <c r="GBO10" s="31"/>
      <c r="GBP10" s="31"/>
      <c r="GBQ10" s="31"/>
      <c r="GBR10" s="31"/>
      <c r="GBS10" s="31"/>
      <c r="GBT10" s="31"/>
      <c r="GBU10" s="31"/>
      <c r="GBV10" s="31"/>
      <c r="GBW10" s="31"/>
      <c r="GBX10" s="31"/>
      <c r="GBY10" s="31"/>
      <c r="GBZ10" s="31"/>
      <c r="GCA10" s="31"/>
      <c r="GCB10" s="31"/>
      <c r="GCC10" s="31"/>
      <c r="GCD10" s="31"/>
      <c r="GCE10" s="31"/>
      <c r="GCF10" s="31"/>
      <c r="GCG10" s="31"/>
      <c r="GCH10" s="31"/>
      <c r="GCI10" s="31"/>
      <c r="GCJ10" s="31"/>
      <c r="GCK10" s="31"/>
      <c r="GCL10" s="31"/>
      <c r="GCM10" s="31"/>
      <c r="GCN10" s="31"/>
      <c r="GCO10" s="31"/>
      <c r="GCP10" s="31"/>
      <c r="GCQ10" s="31"/>
      <c r="GCR10" s="31"/>
      <c r="GCS10" s="31"/>
      <c r="GCT10" s="31"/>
      <c r="GCU10" s="31"/>
      <c r="GCV10" s="31"/>
      <c r="GCW10" s="31"/>
      <c r="GCX10" s="31"/>
      <c r="GCY10" s="31"/>
      <c r="GCZ10" s="31"/>
      <c r="GDA10" s="31"/>
      <c r="GDB10" s="31"/>
      <c r="GDC10" s="31"/>
      <c r="GDD10" s="31"/>
      <c r="GDE10" s="31"/>
      <c r="GDF10" s="31"/>
      <c r="GDG10" s="31"/>
      <c r="GDH10" s="31"/>
      <c r="GDI10" s="31"/>
      <c r="GDJ10" s="31"/>
      <c r="GDK10" s="31"/>
      <c r="GDL10" s="31"/>
      <c r="GDM10" s="31"/>
      <c r="GDN10" s="31"/>
      <c r="GDO10" s="31"/>
      <c r="GDP10" s="31"/>
      <c r="GDQ10" s="31"/>
      <c r="GDR10" s="31"/>
      <c r="GDS10" s="31"/>
      <c r="GDT10" s="31"/>
      <c r="GDU10" s="31"/>
      <c r="GDV10" s="31"/>
      <c r="GDW10" s="31"/>
      <c r="GDX10" s="31"/>
      <c r="GDY10" s="31"/>
      <c r="GDZ10" s="31"/>
      <c r="GEA10" s="31"/>
      <c r="GEB10" s="31"/>
      <c r="GEC10" s="31"/>
      <c r="GED10" s="31"/>
      <c r="GEE10" s="31"/>
      <c r="GEF10" s="31"/>
      <c r="GEG10" s="31"/>
      <c r="GEH10" s="31"/>
      <c r="GEI10" s="31"/>
      <c r="GEJ10" s="31"/>
      <c r="GEK10" s="31"/>
      <c r="GEL10" s="31"/>
      <c r="GEM10" s="31"/>
      <c r="GEN10" s="31"/>
      <c r="GEO10" s="31"/>
      <c r="GEP10" s="31"/>
      <c r="GEQ10" s="31"/>
      <c r="GER10" s="31"/>
      <c r="GES10" s="31"/>
      <c r="GET10" s="31"/>
      <c r="GEU10" s="31"/>
      <c r="GEV10" s="31"/>
      <c r="GEW10" s="31"/>
      <c r="GEX10" s="31"/>
      <c r="GEY10" s="31"/>
      <c r="GEZ10" s="31"/>
      <c r="GFA10" s="31"/>
      <c r="GFB10" s="31"/>
      <c r="GFC10" s="31"/>
      <c r="GFD10" s="31"/>
      <c r="GFE10" s="31"/>
      <c r="GFF10" s="31"/>
      <c r="GFG10" s="31"/>
      <c r="GFH10" s="31"/>
      <c r="GFI10" s="31"/>
      <c r="GFJ10" s="31"/>
      <c r="GFK10" s="31"/>
      <c r="GFL10" s="31"/>
      <c r="GFM10" s="31"/>
      <c r="GFN10" s="31"/>
      <c r="GFO10" s="31"/>
      <c r="GFP10" s="31"/>
      <c r="GFQ10" s="31"/>
      <c r="GFR10" s="31"/>
      <c r="GFS10" s="31"/>
      <c r="GFT10" s="31"/>
      <c r="GFU10" s="31"/>
      <c r="GFV10" s="31"/>
      <c r="GFW10" s="31"/>
      <c r="GFX10" s="31"/>
      <c r="GFY10" s="31"/>
      <c r="GFZ10" s="31"/>
      <c r="GGA10" s="31"/>
      <c r="GGB10" s="31"/>
      <c r="GGC10" s="31"/>
      <c r="GGD10" s="31"/>
      <c r="GGE10" s="31"/>
      <c r="GGF10" s="31"/>
      <c r="GGG10" s="31"/>
      <c r="GGH10" s="31"/>
      <c r="GGI10" s="31"/>
      <c r="GGJ10" s="31"/>
      <c r="GGK10" s="31"/>
      <c r="GGL10" s="31"/>
      <c r="GGM10" s="31"/>
      <c r="GGN10" s="31"/>
      <c r="GGO10" s="31"/>
      <c r="GGP10" s="31"/>
      <c r="GGQ10" s="31"/>
      <c r="GGR10" s="31"/>
      <c r="GGS10" s="31"/>
      <c r="GGT10" s="31"/>
      <c r="GGU10" s="31"/>
      <c r="GGV10" s="31"/>
      <c r="GGW10" s="31"/>
      <c r="GGX10" s="31"/>
      <c r="GGY10" s="31"/>
      <c r="GGZ10" s="31"/>
      <c r="GHA10" s="31"/>
      <c r="GHB10" s="31"/>
      <c r="GHC10" s="31"/>
      <c r="GHD10" s="31"/>
      <c r="GHE10" s="31"/>
      <c r="GHF10" s="31"/>
      <c r="GHG10" s="31"/>
      <c r="GHH10" s="31"/>
      <c r="GHI10" s="31"/>
      <c r="GHJ10" s="31"/>
      <c r="GHK10" s="31"/>
      <c r="GHL10" s="31"/>
      <c r="GHM10" s="31"/>
      <c r="GHN10" s="31"/>
      <c r="GHO10" s="31"/>
      <c r="GHP10" s="31"/>
      <c r="GHQ10" s="31"/>
      <c r="GHR10" s="31"/>
      <c r="GHS10" s="31"/>
      <c r="GHT10" s="31"/>
      <c r="GHU10" s="31"/>
      <c r="GHV10" s="31"/>
      <c r="GHW10" s="31"/>
      <c r="GHX10" s="31"/>
      <c r="GHY10" s="31"/>
      <c r="GHZ10" s="31"/>
      <c r="GIA10" s="31"/>
      <c r="GIB10" s="31"/>
      <c r="GIC10" s="31"/>
      <c r="GID10" s="31"/>
      <c r="GIE10" s="31"/>
      <c r="GIF10" s="31"/>
      <c r="GIG10" s="31"/>
      <c r="GIH10" s="31"/>
      <c r="GII10" s="31"/>
      <c r="GIJ10" s="31"/>
      <c r="GIK10" s="31"/>
      <c r="GIL10" s="31"/>
      <c r="GIM10" s="31"/>
      <c r="GIN10" s="31"/>
      <c r="GIO10" s="31"/>
      <c r="GIP10" s="31"/>
      <c r="GIQ10" s="31"/>
      <c r="GIR10" s="31"/>
      <c r="GIS10" s="31"/>
      <c r="GIT10" s="31"/>
      <c r="GIU10" s="31"/>
      <c r="GIV10" s="31"/>
      <c r="GIW10" s="31"/>
      <c r="GIX10" s="31"/>
      <c r="GIY10" s="31"/>
      <c r="GIZ10" s="31"/>
      <c r="GJA10" s="31"/>
      <c r="GJB10" s="31"/>
      <c r="GJC10" s="31"/>
      <c r="GJD10" s="31"/>
      <c r="GJE10" s="31"/>
      <c r="GJF10" s="31"/>
      <c r="GJG10" s="31"/>
      <c r="GJH10" s="31"/>
      <c r="GJI10" s="31"/>
      <c r="GJJ10" s="31"/>
      <c r="GJK10" s="31"/>
      <c r="GJL10" s="31"/>
      <c r="GJM10" s="31"/>
      <c r="GJN10" s="31"/>
      <c r="GJO10" s="31"/>
      <c r="GJP10" s="31"/>
      <c r="GJQ10" s="31"/>
      <c r="GJR10" s="31"/>
      <c r="GJS10" s="31"/>
      <c r="GJT10" s="31"/>
      <c r="GJU10" s="31"/>
      <c r="GJV10" s="31"/>
      <c r="GJW10" s="31"/>
      <c r="GJX10" s="31"/>
      <c r="GJY10" s="31"/>
      <c r="GJZ10" s="31"/>
      <c r="GKA10" s="31"/>
      <c r="GKB10" s="31"/>
      <c r="GKC10" s="31"/>
      <c r="GKD10" s="31"/>
      <c r="GKE10" s="31"/>
      <c r="GKF10" s="31"/>
      <c r="GKG10" s="31"/>
      <c r="GKH10" s="31"/>
      <c r="GKI10" s="31"/>
      <c r="GKJ10" s="31"/>
      <c r="GKK10" s="31"/>
      <c r="GKL10" s="31"/>
      <c r="GKM10" s="31"/>
      <c r="GKN10" s="31"/>
      <c r="GKO10" s="31"/>
      <c r="GKP10" s="31"/>
      <c r="GKQ10" s="31"/>
      <c r="GKR10" s="31"/>
      <c r="GKS10" s="31"/>
      <c r="GKT10" s="31"/>
      <c r="GKU10" s="31"/>
      <c r="GKV10" s="31"/>
      <c r="GKW10" s="31"/>
      <c r="GKX10" s="31"/>
      <c r="GKY10" s="31"/>
      <c r="GKZ10" s="31"/>
      <c r="GLA10" s="31"/>
      <c r="GLB10" s="31"/>
      <c r="GLC10" s="31"/>
      <c r="GLD10" s="31"/>
      <c r="GLE10" s="31"/>
      <c r="GLF10" s="31"/>
      <c r="GLG10" s="31"/>
      <c r="GLH10" s="31"/>
      <c r="GLI10" s="31"/>
      <c r="GLJ10" s="31"/>
      <c r="GLK10" s="31"/>
      <c r="GLL10" s="31"/>
      <c r="GLM10" s="31"/>
      <c r="GLN10" s="31"/>
      <c r="GLO10" s="31"/>
      <c r="GLP10" s="31"/>
      <c r="GLQ10" s="31"/>
      <c r="GLR10" s="31"/>
      <c r="GLS10" s="31"/>
      <c r="GLT10" s="31"/>
      <c r="GLU10" s="31"/>
      <c r="GLV10" s="31"/>
      <c r="GLW10" s="31"/>
      <c r="GLX10" s="31"/>
      <c r="GLY10" s="31"/>
      <c r="GLZ10" s="31"/>
      <c r="GMA10" s="31"/>
      <c r="GMB10" s="31"/>
      <c r="GMC10" s="31"/>
      <c r="GMD10" s="31"/>
      <c r="GME10" s="31"/>
      <c r="GMF10" s="31"/>
      <c r="GMG10" s="31"/>
      <c r="GMH10" s="31"/>
      <c r="GMI10" s="31"/>
      <c r="GMJ10" s="31"/>
      <c r="GMK10" s="31"/>
      <c r="GML10" s="31"/>
      <c r="GMM10" s="31"/>
      <c r="GMN10" s="31"/>
      <c r="GMO10" s="31"/>
      <c r="GMP10" s="31"/>
      <c r="GMQ10" s="31"/>
      <c r="GMR10" s="31"/>
      <c r="GMS10" s="31"/>
      <c r="GMT10" s="31"/>
      <c r="GMU10" s="31"/>
      <c r="GMV10" s="31"/>
      <c r="GMW10" s="31"/>
      <c r="GMX10" s="31"/>
      <c r="GMY10" s="31"/>
      <c r="GMZ10" s="31"/>
      <c r="GNA10" s="31"/>
      <c r="GNB10" s="31"/>
      <c r="GNC10" s="31"/>
      <c r="GND10" s="31"/>
      <c r="GNE10" s="31"/>
      <c r="GNF10" s="31"/>
      <c r="GNG10" s="31"/>
      <c r="GNH10" s="31"/>
      <c r="GNI10" s="31"/>
      <c r="GNJ10" s="31"/>
      <c r="GNK10" s="31"/>
      <c r="GNL10" s="31"/>
      <c r="GNM10" s="31"/>
      <c r="GNN10" s="31"/>
      <c r="GNO10" s="31"/>
      <c r="GNP10" s="31"/>
      <c r="GNQ10" s="31"/>
      <c r="GNR10" s="31"/>
      <c r="GNS10" s="31"/>
      <c r="GNT10" s="31"/>
      <c r="GNU10" s="31"/>
      <c r="GNV10" s="31"/>
      <c r="GNW10" s="31"/>
      <c r="GNX10" s="31"/>
      <c r="GNY10" s="31"/>
      <c r="GNZ10" s="31"/>
      <c r="GOA10" s="31"/>
      <c r="GOB10" s="31"/>
      <c r="GOC10" s="31"/>
      <c r="GOD10" s="31"/>
      <c r="GOE10" s="31"/>
      <c r="GOF10" s="31"/>
      <c r="GOG10" s="31"/>
      <c r="GOH10" s="31"/>
      <c r="GOI10" s="31"/>
      <c r="GOJ10" s="31"/>
      <c r="GOK10" s="31"/>
      <c r="GOL10" s="31"/>
      <c r="GOM10" s="31"/>
      <c r="GON10" s="31"/>
      <c r="GOO10" s="31"/>
      <c r="GOP10" s="31"/>
      <c r="GOQ10" s="31"/>
      <c r="GOR10" s="31"/>
      <c r="GOS10" s="31"/>
      <c r="GOT10" s="31"/>
      <c r="GOU10" s="31"/>
      <c r="GOV10" s="31"/>
      <c r="GOW10" s="31"/>
      <c r="GOX10" s="31"/>
      <c r="GOY10" s="31"/>
      <c r="GOZ10" s="31"/>
      <c r="GPA10" s="31"/>
      <c r="GPB10" s="31"/>
      <c r="GPC10" s="31"/>
      <c r="GPD10" s="31"/>
      <c r="GPE10" s="31"/>
      <c r="GPF10" s="31"/>
      <c r="GPG10" s="31"/>
      <c r="GPH10" s="31"/>
      <c r="GPI10" s="31"/>
      <c r="GPJ10" s="31"/>
      <c r="GPK10" s="31"/>
      <c r="GPL10" s="31"/>
      <c r="GPM10" s="31"/>
      <c r="GPN10" s="31"/>
      <c r="GPO10" s="31"/>
      <c r="GPP10" s="31"/>
      <c r="GPQ10" s="31"/>
      <c r="GPR10" s="31"/>
      <c r="GPS10" s="31"/>
      <c r="GPT10" s="31"/>
      <c r="GPU10" s="31"/>
      <c r="GPV10" s="31"/>
      <c r="GPW10" s="31"/>
      <c r="GPX10" s="31"/>
      <c r="GPY10" s="31"/>
      <c r="GPZ10" s="31"/>
      <c r="GQA10" s="31"/>
      <c r="GQB10" s="31"/>
      <c r="GQC10" s="31"/>
      <c r="GQD10" s="31"/>
      <c r="GQE10" s="31"/>
      <c r="GQF10" s="31"/>
      <c r="GQG10" s="31"/>
      <c r="GQH10" s="31"/>
      <c r="GQI10" s="31"/>
      <c r="GQJ10" s="31"/>
      <c r="GQK10" s="31"/>
      <c r="GQL10" s="31"/>
      <c r="GQM10" s="31"/>
      <c r="GQN10" s="31"/>
      <c r="GQO10" s="31"/>
      <c r="GQP10" s="31"/>
      <c r="GQQ10" s="31"/>
      <c r="GQR10" s="31"/>
      <c r="GQS10" s="31"/>
      <c r="GQT10" s="31"/>
      <c r="GQU10" s="31"/>
      <c r="GQV10" s="31"/>
      <c r="GQW10" s="31"/>
      <c r="GQX10" s="31"/>
      <c r="GQY10" s="31"/>
      <c r="GQZ10" s="31"/>
      <c r="GRA10" s="31"/>
      <c r="GRB10" s="31"/>
      <c r="GRC10" s="31"/>
      <c r="GRD10" s="31"/>
      <c r="GRE10" s="31"/>
      <c r="GRF10" s="31"/>
      <c r="GRG10" s="31"/>
      <c r="GRH10" s="31"/>
      <c r="GRI10" s="31"/>
      <c r="GRJ10" s="31"/>
      <c r="GRK10" s="31"/>
      <c r="GRL10" s="31"/>
      <c r="GRM10" s="31"/>
      <c r="GRN10" s="31"/>
      <c r="GRO10" s="31"/>
      <c r="GRP10" s="31"/>
      <c r="GRQ10" s="31"/>
      <c r="GRR10" s="31"/>
      <c r="GRS10" s="31"/>
      <c r="GRT10" s="31"/>
      <c r="GRU10" s="31"/>
      <c r="GRV10" s="31"/>
      <c r="GRW10" s="31"/>
      <c r="GRX10" s="31"/>
      <c r="GRY10" s="31"/>
      <c r="GRZ10" s="31"/>
      <c r="GSA10" s="31"/>
      <c r="GSB10" s="31"/>
      <c r="GSC10" s="31"/>
      <c r="GSD10" s="31"/>
      <c r="GSE10" s="31"/>
      <c r="GSF10" s="31"/>
      <c r="GSG10" s="31"/>
      <c r="GSH10" s="31"/>
      <c r="GSI10" s="31"/>
      <c r="GSJ10" s="31"/>
      <c r="GSK10" s="31"/>
      <c r="GSL10" s="31"/>
      <c r="GSM10" s="31"/>
      <c r="GSN10" s="31"/>
      <c r="GSO10" s="31"/>
      <c r="GSP10" s="31"/>
      <c r="GSQ10" s="31"/>
      <c r="GSR10" s="31"/>
      <c r="GSS10" s="31"/>
      <c r="GST10" s="31"/>
      <c r="GSU10" s="31"/>
      <c r="GSV10" s="31"/>
      <c r="GSW10" s="31"/>
      <c r="GSX10" s="31"/>
      <c r="GSY10" s="31"/>
      <c r="GSZ10" s="31"/>
      <c r="GTA10" s="31"/>
      <c r="GTB10" s="31"/>
      <c r="GTC10" s="31"/>
      <c r="GTD10" s="31"/>
      <c r="GTE10" s="31"/>
      <c r="GTF10" s="31"/>
      <c r="GTG10" s="31"/>
      <c r="GTH10" s="31"/>
      <c r="GTI10" s="31"/>
      <c r="GTJ10" s="31"/>
      <c r="GTK10" s="31"/>
      <c r="GTL10" s="31"/>
      <c r="GTM10" s="31"/>
      <c r="GTN10" s="31"/>
      <c r="GTO10" s="31"/>
      <c r="GTP10" s="31"/>
      <c r="GTQ10" s="31"/>
      <c r="GTR10" s="31"/>
      <c r="GTS10" s="31"/>
      <c r="GTT10" s="31"/>
      <c r="GTU10" s="31"/>
      <c r="GTV10" s="31"/>
      <c r="GTW10" s="31"/>
      <c r="GTX10" s="31"/>
      <c r="GTY10" s="31"/>
      <c r="GTZ10" s="31"/>
      <c r="GUA10" s="31"/>
      <c r="GUB10" s="31"/>
      <c r="GUC10" s="31"/>
      <c r="GUD10" s="31"/>
      <c r="GUE10" s="31"/>
      <c r="GUF10" s="31"/>
      <c r="GUG10" s="31"/>
      <c r="GUH10" s="31"/>
      <c r="GUI10" s="31"/>
      <c r="GUJ10" s="31"/>
      <c r="GUK10" s="31"/>
      <c r="GUL10" s="31"/>
      <c r="GUM10" s="31"/>
      <c r="GUN10" s="31"/>
      <c r="GUO10" s="31"/>
      <c r="GUP10" s="31"/>
      <c r="GUQ10" s="31"/>
      <c r="GUR10" s="31"/>
      <c r="GUS10" s="31"/>
      <c r="GUT10" s="31"/>
      <c r="GUU10" s="31"/>
      <c r="GUV10" s="31"/>
      <c r="GUW10" s="31"/>
      <c r="GUX10" s="31"/>
      <c r="GUY10" s="31"/>
      <c r="GUZ10" s="31"/>
      <c r="GVA10" s="31"/>
      <c r="GVB10" s="31"/>
      <c r="GVC10" s="31"/>
      <c r="GVD10" s="31"/>
      <c r="GVE10" s="31"/>
      <c r="GVF10" s="31"/>
      <c r="GVG10" s="31"/>
      <c r="GVH10" s="31"/>
      <c r="GVI10" s="31"/>
      <c r="GVJ10" s="31"/>
      <c r="GVK10" s="31"/>
      <c r="GVL10" s="31"/>
      <c r="GVM10" s="31"/>
      <c r="GVN10" s="31"/>
      <c r="GVO10" s="31"/>
      <c r="GVP10" s="31"/>
      <c r="GVQ10" s="31"/>
      <c r="GVR10" s="31"/>
      <c r="GVS10" s="31"/>
      <c r="GVT10" s="31"/>
      <c r="GVU10" s="31"/>
      <c r="GVV10" s="31"/>
      <c r="GVW10" s="31"/>
      <c r="GVX10" s="31"/>
      <c r="GVY10" s="31"/>
      <c r="GVZ10" s="31"/>
      <c r="GWA10" s="31"/>
      <c r="GWB10" s="31"/>
      <c r="GWC10" s="31"/>
      <c r="GWD10" s="31"/>
      <c r="GWE10" s="31"/>
      <c r="GWF10" s="31"/>
      <c r="GWG10" s="31"/>
      <c r="GWH10" s="31"/>
      <c r="GWI10" s="31"/>
      <c r="GWJ10" s="31"/>
      <c r="GWK10" s="31"/>
      <c r="GWL10" s="31"/>
      <c r="GWM10" s="31"/>
      <c r="GWN10" s="31"/>
      <c r="GWO10" s="31"/>
      <c r="GWP10" s="31"/>
      <c r="GWQ10" s="31"/>
      <c r="GWR10" s="31"/>
      <c r="GWS10" s="31"/>
      <c r="GWT10" s="31"/>
      <c r="GWU10" s="31"/>
      <c r="GWV10" s="31"/>
      <c r="GWW10" s="31"/>
      <c r="GWX10" s="31"/>
      <c r="GWY10" s="31"/>
      <c r="GWZ10" s="31"/>
      <c r="GXA10" s="31"/>
      <c r="GXB10" s="31"/>
      <c r="GXC10" s="31"/>
      <c r="GXD10" s="31"/>
      <c r="GXE10" s="31"/>
      <c r="GXF10" s="31"/>
      <c r="GXG10" s="31"/>
      <c r="GXH10" s="31"/>
      <c r="GXI10" s="31"/>
      <c r="GXJ10" s="31"/>
      <c r="GXK10" s="31"/>
      <c r="GXL10" s="31"/>
      <c r="GXM10" s="31"/>
      <c r="GXN10" s="31"/>
      <c r="GXO10" s="31"/>
      <c r="GXP10" s="31"/>
      <c r="GXQ10" s="31"/>
      <c r="GXR10" s="31"/>
      <c r="GXS10" s="31"/>
      <c r="GXT10" s="31"/>
      <c r="GXU10" s="31"/>
      <c r="GXV10" s="31"/>
      <c r="GXW10" s="31"/>
      <c r="GXX10" s="31"/>
      <c r="GXY10" s="31"/>
      <c r="GXZ10" s="31"/>
      <c r="GYA10" s="31"/>
      <c r="GYB10" s="31"/>
      <c r="GYC10" s="31"/>
      <c r="GYD10" s="31"/>
      <c r="GYE10" s="31"/>
      <c r="GYF10" s="31"/>
      <c r="GYG10" s="31"/>
      <c r="GYH10" s="31"/>
      <c r="GYI10" s="31"/>
      <c r="GYJ10" s="31"/>
      <c r="GYK10" s="31"/>
      <c r="GYL10" s="31"/>
      <c r="GYM10" s="31"/>
      <c r="GYN10" s="31"/>
      <c r="GYO10" s="31"/>
      <c r="GYP10" s="31"/>
      <c r="GYQ10" s="31"/>
      <c r="GYR10" s="31"/>
      <c r="GYS10" s="31"/>
      <c r="GYT10" s="31"/>
      <c r="GYU10" s="31"/>
      <c r="GYV10" s="31"/>
      <c r="GYW10" s="31"/>
      <c r="GYX10" s="31"/>
      <c r="GYY10" s="31"/>
      <c r="GYZ10" s="31"/>
      <c r="GZA10" s="31"/>
      <c r="GZB10" s="31"/>
      <c r="GZC10" s="31"/>
      <c r="GZD10" s="31"/>
      <c r="GZE10" s="31"/>
      <c r="GZF10" s="31"/>
      <c r="GZG10" s="31"/>
      <c r="GZH10" s="31"/>
      <c r="GZI10" s="31"/>
      <c r="GZJ10" s="31"/>
      <c r="GZK10" s="31"/>
      <c r="GZL10" s="31"/>
      <c r="GZM10" s="31"/>
      <c r="GZN10" s="31"/>
      <c r="GZO10" s="31"/>
      <c r="GZP10" s="31"/>
      <c r="GZQ10" s="31"/>
      <c r="GZR10" s="31"/>
      <c r="GZS10" s="31"/>
      <c r="GZT10" s="31"/>
      <c r="GZU10" s="31"/>
      <c r="GZV10" s="31"/>
      <c r="GZW10" s="31"/>
      <c r="GZX10" s="31"/>
      <c r="GZY10" s="31"/>
      <c r="GZZ10" s="31"/>
      <c r="HAA10" s="31"/>
      <c r="HAB10" s="31"/>
      <c r="HAC10" s="31"/>
      <c r="HAD10" s="31"/>
      <c r="HAE10" s="31"/>
      <c r="HAF10" s="31"/>
      <c r="HAG10" s="31"/>
      <c r="HAH10" s="31"/>
      <c r="HAI10" s="31"/>
      <c r="HAJ10" s="31"/>
      <c r="HAK10" s="31"/>
      <c r="HAL10" s="31"/>
      <c r="HAM10" s="31"/>
      <c r="HAN10" s="31"/>
      <c r="HAO10" s="31"/>
      <c r="HAP10" s="31"/>
      <c r="HAQ10" s="31"/>
      <c r="HAR10" s="31"/>
      <c r="HAS10" s="31"/>
      <c r="HAT10" s="31"/>
      <c r="HAU10" s="31"/>
      <c r="HAV10" s="31"/>
      <c r="HAW10" s="31"/>
      <c r="HAX10" s="31"/>
      <c r="HAY10" s="31"/>
      <c r="HAZ10" s="31"/>
      <c r="HBA10" s="31"/>
      <c r="HBB10" s="31"/>
      <c r="HBC10" s="31"/>
      <c r="HBD10" s="31"/>
      <c r="HBE10" s="31"/>
      <c r="HBF10" s="31"/>
      <c r="HBG10" s="31"/>
      <c r="HBH10" s="31"/>
      <c r="HBI10" s="31"/>
      <c r="HBJ10" s="31"/>
      <c r="HBK10" s="31"/>
      <c r="HBL10" s="31"/>
      <c r="HBM10" s="31"/>
      <c r="HBN10" s="31"/>
      <c r="HBO10" s="31"/>
      <c r="HBP10" s="31"/>
      <c r="HBQ10" s="31"/>
      <c r="HBR10" s="31"/>
      <c r="HBS10" s="31"/>
      <c r="HBT10" s="31"/>
      <c r="HBU10" s="31"/>
      <c r="HBV10" s="31"/>
      <c r="HBW10" s="31"/>
      <c r="HBX10" s="31"/>
      <c r="HBY10" s="31"/>
      <c r="HBZ10" s="31"/>
      <c r="HCA10" s="31"/>
      <c r="HCB10" s="31"/>
      <c r="HCC10" s="31"/>
      <c r="HCD10" s="31"/>
      <c r="HCE10" s="31"/>
      <c r="HCF10" s="31"/>
      <c r="HCG10" s="31"/>
      <c r="HCH10" s="31"/>
      <c r="HCI10" s="31"/>
      <c r="HCJ10" s="31"/>
      <c r="HCK10" s="31"/>
      <c r="HCL10" s="31"/>
      <c r="HCM10" s="31"/>
      <c r="HCN10" s="31"/>
      <c r="HCO10" s="31"/>
      <c r="HCP10" s="31"/>
      <c r="HCQ10" s="31"/>
      <c r="HCR10" s="31"/>
      <c r="HCS10" s="31"/>
      <c r="HCT10" s="31"/>
      <c r="HCU10" s="31"/>
      <c r="HCV10" s="31"/>
      <c r="HCW10" s="31"/>
      <c r="HCX10" s="31"/>
      <c r="HCY10" s="31"/>
      <c r="HCZ10" s="31"/>
      <c r="HDA10" s="31"/>
      <c r="HDB10" s="31"/>
      <c r="HDC10" s="31"/>
      <c r="HDD10" s="31"/>
      <c r="HDE10" s="31"/>
      <c r="HDF10" s="31"/>
      <c r="HDG10" s="31"/>
      <c r="HDH10" s="31"/>
      <c r="HDI10" s="31"/>
      <c r="HDJ10" s="31"/>
      <c r="HDK10" s="31"/>
      <c r="HDL10" s="31"/>
      <c r="HDM10" s="31"/>
      <c r="HDN10" s="31"/>
      <c r="HDO10" s="31"/>
      <c r="HDP10" s="31"/>
      <c r="HDQ10" s="31"/>
      <c r="HDR10" s="31"/>
      <c r="HDS10" s="31"/>
      <c r="HDT10" s="31"/>
      <c r="HDU10" s="31"/>
      <c r="HDV10" s="31"/>
      <c r="HDW10" s="31"/>
      <c r="HDX10" s="31"/>
      <c r="HDY10" s="31"/>
      <c r="HDZ10" s="31"/>
      <c r="HEA10" s="31"/>
      <c r="HEB10" s="31"/>
      <c r="HEC10" s="31"/>
      <c r="HED10" s="31"/>
      <c r="HEE10" s="31"/>
      <c r="HEF10" s="31"/>
      <c r="HEG10" s="31"/>
      <c r="HEH10" s="31"/>
      <c r="HEI10" s="31"/>
      <c r="HEJ10" s="31"/>
      <c r="HEK10" s="31"/>
      <c r="HEL10" s="31"/>
      <c r="HEM10" s="31"/>
      <c r="HEN10" s="31"/>
      <c r="HEO10" s="31"/>
      <c r="HEP10" s="31"/>
      <c r="HEQ10" s="31"/>
      <c r="HER10" s="31"/>
      <c r="HES10" s="31"/>
      <c r="HET10" s="31"/>
      <c r="HEU10" s="31"/>
      <c r="HEV10" s="31"/>
      <c r="HEW10" s="31"/>
      <c r="HEX10" s="31"/>
      <c r="HEY10" s="31"/>
      <c r="HEZ10" s="31"/>
      <c r="HFA10" s="31"/>
      <c r="HFB10" s="31"/>
      <c r="HFC10" s="31"/>
      <c r="HFD10" s="31"/>
      <c r="HFE10" s="31"/>
      <c r="HFF10" s="31"/>
      <c r="HFG10" s="31"/>
      <c r="HFH10" s="31"/>
      <c r="HFI10" s="31"/>
      <c r="HFJ10" s="31"/>
      <c r="HFK10" s="31"/>
      <c r="HFL10" s="31"/>
      <c r="HFM10" s="31"/>
      <c r="HFN10" s="31"/>
      <c r="HFO10" s="31"/>
      <c r="HFP10" s="31"/>
      <c r="HFQ10" s="31"/>
      <c r="HFR10" s="31"/>
      <c r="HFS10" s="31"/>
      <c r="HFT10" s="31"/>
      <c r="HFU10" s="31"/>
      <c r="HFV10" s="31"/>
      <c r="HFW10" s="31"/>
      <c r="HFX10" s="31"/>
      <c r="HFY10" s="31"/>
      <c r="HFZ10" s="31"/>
      <c r="HGA10" s="31"/>
      <c r="HGB10" s="31"/>
      <c r="HGC10" s="31"/>
      <c r="HGD10" s="31"/>
      <c r="HGE10" s="31"/>
      <c r="HGF10" s="31"/>
      <c r="HGG10" s="31"/>
      <c r="HGH10" s="31"/>
      <c r="HGI10" s="31"/>
      <c r="HGJ10" s="31"/>
      <c r="HGK10" s="31"/>
      <c r="HGL10" s="31"/>
      <c r="HGM10" s="31"/>
      <c r="HGN10" s="31"/>
      <c r="HGO10" s="31"/>
      <c r="HGP10" s="31"/>
      <c r="HGQ10" s="31"/>
      <c r="HGR10" s="31"/>
      <c r="HGS10" s="31"/>
      <c r="HGT10" s="31"/>
      <c r="HGU10" s="31"/>
      <c r="HGV10" s="31"/>
      <c r="HGW10" s="31"/>
      <c r="HGX10" s="31"/>
      <c r="HGY10" s="31"/>
      <c r="HGZ10" s="31"/>
      <c r="HHA10" s="31"/>
      <c r="HHB10" s="31"/>
      <c r="HHC10" s="31"/>
      <c r="HHD10" s="31"/>
      <c r="HHE10" s="31"/>
      <c r="HHF10" s="31"/>
      <c r="HHG10" s="31"/>
      <c r="HHH10" s="31"/>
      <c r="HHI10" s="31"/>
      <c r="HHJ10" s="31"/>
      <c r="HHK10" s="31"/>
      <c r="HHL10" s="31"/>
      <c r="HHM10" s="31"/>
      <c r="HHN10" s="31"/>
      <c r="HHO10" s="31"/>
      <c r="HHP10" s="31"/>
      <c r="HHQ10" s="31"/>
      <c r="HHR10" s="31"/>
      <c r="HHS10" s="31"/>
      <c r="HHT10" s="31"/>
      <c r="HHU10" s="31"/>
      <c r="HHV10" s="31"/>
      <c r="HHW10" s="31"/>
      <c r="HHX10" s="31"/>
      <c r="HHY10" s="31"/>
      <c r="HHZ10" s="31"/>
      <c r="HIA10" s="31"/>
      <c r="HIB10" s="31"/>
      <c r="HIC10" s="31"/>
      <c r="HID10" s="31"/>
      <c r="HIE10" s="31"/>
      <c r="HIF10" s="31"/>
      <c r="HIG10" s="31"/>
      <c r="HIH10" s="31"/>
      <c r="HII10" s="31"/>
      <c r="HIJ10" s="31"/>
      <c r="HIK10" s="31"/>
      <c r="HIL10" s="31"/>
      <c r="HIM10" s="31"/>
      <c r="HIN10" s="31"/>
      <c r="HIO10" s="31"/>
      <c r="HIP10" s="31"/>
      <c r="HIQ10" s="31"/>
      <c r="HIR10" s="31"/>
      <c r="HIS10" s="31"/>
      <c r="HIT10" s="31"/>
      <c r="HIU10" s="31"/>
      <c r="HIV10" s="31"/>
      <c r="HIW10" s="31"/>
      <c r="HIX10" s="31"/>
      <c r="HIY10" s="31"/>
      <c r="HIZ10" s="31"/>
      <c r="HJA10" s="31"/>
      <c r="HJB10" s="31"/>
      <c r="HJC10" s="31"/>
      <c r="HJD10" s="31"/>
      <c r="HJE10" s="31"/>
      <c r="HJF10" s="31"/>
      <c r="HJG10" s="31"/>
      <c r="HJH10" s="31"/>
      <c r="HJI10" s="31"/>
      <c r="HJJ10" s="31"/>
      <c r="HJK10" s="31"/>
      <c r="HJL10" s="31"/>
      <c r="HJM10" s="31"/>
      <c r="HJN10" s="31"/>
      <c r="HJO10" s="31"/>
      <c r="HJP10" s="31"/>
      <c r="HJQ10" s="31"/>
      <c r="HJR10" s="31"/>
      <c r="HJS10" s="31"/>
      <c r="HJT10" s="31"/>
      <c r="HJU10" s="31"/>
      <c r="HJV10" s="31"/>
      <c r="HJW10" s="31"/>
      <c r="HJX10" s="31"/>
      <c r="HJY10" s="31"/>
      <c r="HJZ10" s="31"/>
      <c r="HKA10" s="31"/>
      <c r="HKB10" s="31"/>
      <c r="HKC10" s="31"/>
      <c r="HKD10" s="31"/>
      <c r="HKE10" s="31"/>
      <c r="HKF10" s="31"/>
      <c r="HKG10" s="31"/>
      <c r="HKH10" s="31"/>
      <c r="HKI10" s="31"/>
      <c r="HKJ10" s="31"/>
      <c r="HKK10" s="31"/>
      <c r="HKL10" s="31"/>
      <c r="HKM10" s="31"/>
      <c r="HKN10" s="31"/>
      <c r="HKO10" s="31"/>
      <c r="HKP10" s="31"/>
      <c r="HKQ10" s="31"/>
      <c r="HKR10" s="31"/>
      <c r="HKS10" s="31"/>
      <c r="HKT10" s="31"/>
      <c r="HKU10" s="31"/>
      <c r="HKV10" s="31"/>
      <c r="HKW10" s="31"/>
      <c r="HKX10" s="31"/>
      <c r="HKY10" s="31"/>
      <c r="HKZ10" s="31"/>
      <c r="HLA10" s="31"/>
      <c r="HLB10" s="31"/>
      <c r="HLC10" s="31"/>
      <c r="HLD10" s="31"/>
      <c r="HLE10" s="31"/>
      <c r="HLF10" s="31"/>
      <c r="HLG10" s="31"/>
      <c r="HLH10" s="31"/>
      <c r="HLI10" s="31"/>
      <c r="HLJ10" s="31"/>
      <c r="HLK10" s="31"/>
      <c r="HLL10" s="31"/>
      <c r="HLM10" s="31"/>
      <c r="HLN10" s="31"/>
      <c r="HLO10" s="31"/>
      <c r="HLP10" s="31"/>
      <c r="HLQ10" s="31"/>
      <c r="HLR10" s="31"/>
      <c r="HLS10" s="31"/>
      <c r="HLT10" s="31"/>
      <c r="HLU10" s="31"/>
      <c r="HLV10" s="31"/>
      <c r="HLW10" s="31"/>
      <c r="HLX10" s="31"/>
      <c r="HLY10" s="31"/>
      <c r="HLZ10" s="31"/>
      <c r="HMA10" s="31"/>
      <c r="HMB10" s="31"/>
      <c r="HMC10" s="31"/>
      <c r="HMD10" s="31"/>
      <c r="HME10" s="31"/>
      <c r="HMF10" s="31"/>
      <c r="HMG10" s="31"/>
      <c r="HMH10" s="31"/>
      <c r="HMI10" s="31"/>
      <c r="HMJ10" s="31"/>
      <c r="HMK10" s="31"/>
      <c r="HML10" s="31"/>
      <c r="HMM10" s="31"/>
      <c r="HMN10" s="31"/>
      <c r="HMO10" s="31"/>
      <c r="HMP10" s="31"/>
      <c r="HMQ10" s="31"/>
      <c r="HMR10" s="31"/>
      <c r="HMS10" s="31"/>
      <c r="HMT10" s="31"/>
      <c r="HMU10" s="31"/>
      <c r="HMV10" s="31"/>
      <c r="HMW10" s="31"/>
      <c r="HMX10" s="31"/>
      <c r="HMY10" s="31"/>
      <c r="HMZ10" s="31"/>
      <c r="HNA10" s="31"/>
      <c r="HNB10" s="31"/>
      <c r="HNC10" s="31"/>
      <c r="HND10" s="31"/>
      <c r="HNE10" s="31"/>
      <c r="HNF10" s="31"/>
      <c r="HNG10" s="31"/>
      <c r="HNH10" s="31"/>
      <c r="HNI10" s="31"/>
      <c r="HNJ10" s="31"/>
      <c r="HNK10" s="31"/>
      <c r="HNL10" s="31"/>
      <c r="HNM10" s="31"/>
      <c r="HNN10" s="31"/>
      <c r="HNO10" s="31"/>
      <c r="HNP10" s="31"/>
      <c r="HNQ10" s="31"/>
      <c r="HNR10" s="31"/>
      <c r="HNS10" s="31"/>
      <c r="HNT10" s="31"/>
      <c r="HNU10" s="31"/>
      <c r="HNV10" s="31"/>
      <c r="HNW10" s="31"/>
      <c r="HNX10" s="31"/>
      <c r="HNY10" s="31"/>
      <c r="HNZ10" s="31"/>
      <c r="HOA10" s="31"/>
      <c r="HOB10" s="31"/>
      <c r="HOC10" s="31"/>
      <c r="HOD10" s="31"/>
      <c r="HOE10" s="31"/>
      <c r="HOF10" s="31"/>
      <c r="HOG10" s="31"/>
      <c r="HOH10" s="31"/>
      <c r="HOI10" s="31"/>
      <c r="HOJ10" s="31"/>
      <c r="HOK10" s="31"/>
      <c r="HOL10" s="31"/>
      <c r="HOM10" s="31"/>
      <c r="HON10" s="31"/>
      <c r="HOO10" s="31"/>
      <c r="HOP10" s="31"/>
      <c r="HOQ10" s="31"/>
      <c r="HOR10" s="31"/>
      <c r="HOS10" s="31"/>
      <c r="HOT10" s="31"/>
      <c r="HOU10" s="31"/>
      <c r="HOV10" s="31"/>
      <c r="HOW10" s="31"/>
      <c r="HOX10" s="31"/>
      <c r="HOY10" s="31"/>
      <c r="HOZ10" s="31"/>
      <c r="HPA10" s="31"/>
      <c r="HPB10" s="31"/>
      <c r="HPC10" s="31"/>
      <c r="HPD10" s="31"/>
      <c r="HPE10" s="31"/>
      <c r="HPF10" s="31"/>
      <c r="HPG10" s="31"/>
      <c r="HPH10" s="31"/>
      <c r="HPI10" s="31"/>
      <c r="HPJ10" s="31"/>
      <c r="HPK10" s="31"/>
      <c r="HPL10" s="31"/>
      <c r="HPM10" s="31"/>
      <c r="HPN10" s="31"/>
      <c r="HPO10" s="31"/>
      <c r="HPP10" s="31"/>
      <c r="HPQ10" s="31"/>
      <c r="HPR10" s="31"/>
      <c r="HPS10" s="31"/>
      <c r="HPT10" s="31"/>
      <c r="HPU10" s="31"/>
      <c r="HPV10" s="31"/>
      <c r="HPW10" s="31"/>
      <c r="HPX10" s="31"/>
      <c r="HPY10" s="31"/>
      <c r="HPZ10" s="31"/>
      <c r="HQA10" s="31"/>
      <c r="HQB10" s="31"/>
      <c r="HQC10" s="31"/>
      <c r="HQD10" s="31"/>
      <c r="HQE10" s="31"/>
      <c r="HQF10" s="31"/>
      <c r="HQG10" s="31"/>
      <c r="HQH10" s="31"/>
      <c r="HQI10" s="31"/>
      <c r="HQJ10" s="31"/>
      <c r="HQK10" s="31"/>
      <c r="HQL10" s="31"/>
      <c r="HQM10" s="31"/>
      <c r="HQN10" s="31"/>
      <c r="HQO10" s="31"/>
      <c r="HQP10" s="31"/>
      <c r="HQQ10" s="31"/>
      <c r="HQR10" s="31"/>
      <c r="HQS10" s="31"/>
      <c r="HQT10" s="31"/>
      <c r="HQU10" s="31"/>
      <c r="HQV10" s="31"/>
      <c r="HQW10" s="31"/>
      <c r="HQX10" s="31"/>
      <c r="HQY10" s="31"/>
      <c r="HQZ10" s="31"/>
      <c r="HRA10" s="31"/>
      <c r="HRB10" s="31"/>
      <c r="HRC10" s="31"/>
      <c r="HRD10" s="31"/>
      <c r="HRE10" s="31"/>
      <c r="HRF10" s="31"/>
      <c r="HRG10" s="31"/>
      <c r="HRH10" s="31"/>
      <c r="HRI10" s="31"/>
      <c r="HRJ10" s="31"/>
      <c r="HRK10" s="31"/>
      <c r="HRL10" s="31"/>
      <c r="HRM10" s="31"/>
      <c r="HRN10" s="31"/>
      <c r="HRO10" s="31"/>
      <c r="HRP10" s="31"/>
      <c r="HRQ10" s="31"/>
      <c r="HRR10" s="31"/>
      <c r="HRS10" s="31"/>
      <c r="HRT10" s="31"/>
      <c r="HRU10" s="31"/>
      <c r="HRV10" s="31"/>
      <c r="HRW10" s="31"/>
      <c r="HRX10" s="31"/>
      <c r="HRY10" s="31"/>
      <c r="HRZ10" s="31"/>
      <c r="HSA10" s="31"/>
      <c r="HSB10" s="31"/>
      <c r="HSC10" s="31"/>
      <c r="HSD10" s="31"/>
      <c r="HSE10" s="31"/>
      <c r="HSF10" s="31"/>
      <c r="HSG10" s="31"/>
      <c r="HSH10" s="31"/>
      <c r="HSI10" s="31"/>
      <c r="HSJ10" s="31"/>
      <c r="HSK10" s="31"/>
      <c r="HSL10" s="31"/>
      <c r="HSM10" s="31"/>
      <c r="HSN10" s="31"/>
      <c r="HSO10" s="31"/>
      <c r="HSP10" s="31"/>
      <c r="HSQ10" s="31"/>
      <c r="HSR10" s="31"/>
      <c r="HSS10" s="31"/>
      <c r="HST10" s="31"/>
      <c r="HSU10" s="31"/>
      <c r="HSV10" s="31"/>
      <c r="HSW10" s="31"/>
      <c r="HSX10" s="31"/>
      <c r="HSY10" s="31"/>
      <c r="HSZ10" s="31"/>
      <c r="HTA10" s="31"/>
      <c r="HTB10" s="31"/>
      <c r="HTC10" s="31"/>
      <c r="HTD10" s="31"/>
      <c r="HTE10" s="31"/>
      <c r="HTF10" s="31"/>
      <c r="HTG10" s="31"/>
      <c r="HTH10" s="31"/>
      <c r="HTI10" s="31"/>
      <c r="HTJ10" s="31"/>
      <c r="HTK10" s="31"/>
      <c r="HTL10" s="31"/>
      <c r="HTM10" s="31"/>
      <c r="HTN10" s="31"/>
      <c r="HTO10" s="31"/>
      <c r="HTP10" s="31"/>
      <c r="HTQ10" s="31"/>
      <c r="HTR10" s="31"/>
      <c r="HTS10" s="31"/>
      <c r="HTT10" s="31"/>
      <c r="HTU10" s="31"/>
      <c r="HTV10" s="31"/>
      <c r="HTW10" s="31"/>
      <c r="HTX10" s="31"/>
      <c r="HTY10" s="31"/>
      <c r="HTZ10" s="31"/>
      <c r="HUA10" s="31"/>
      <c r="HUB10" s="31"/>
      <c r="HUC10" s="31"/>
      <c r="HUD10" s="31"/>
      <c r="HUE10" s="31"/>
      <c r="HUF10" s="31"/>
      <c r="HUG10" s="31"/>
      <c r="HUH10" s="31"/>
      <c r="HUI10" s="31"/>
      <c r="HUJ10" s="31"/>
      <c r="HUK10" s="31"/>
      <c r="HUL10" s="31"/>
      <c r="HUM10" s="31"/>
      <c r="HUN10" s="31"/>
      <c r="HUO10" s="31"/>
      <c r="HUP10" s="31"/>
      <c r="HUQ10" s="31"/>
      <c r="HUR10" s="31"/>
      <c r="HUS10" s="31"/>
      <c r="HUT10" s="31"/>
      <c r="HUU10" s="31"/>
      <c r="HUV10" s="31"/>
      <c r="HUW10" s="31"/>
      <c r="HUX10" s="31"/>
      <c r="HUY10" s="31"/>
      <c r="HUZ10" s="31"/>
      <c r="HVA10" s="31"/>
      <c r="HVB10" s="31"/>
      <c r="HVC10" s="31"/>
      <c r="HVD10" s="31"/>
      <c r="HVE10" s="31"/>
      <c r="HVF10" s="31"/>
      <c r="HVG10" s="31"/>
      <c r="HVH10" s="31"/>
      <c r="HVI10" s="31"/>
      <c r="HVJ10" s="31"/>
      <c r="HVK10" s="31"/>
      <c r="HVL10" s="31"/>
      <c r="HVM10" s="31"/>
      <c r="HVN10" s="31"/>
      <c r="HVO10" s="31"/>
      <c r="HVP10" s="31"/>
      <c r="HVQ10" s="31"/>
      <c r="HVR10" s="31"/>
      <c r="HVS10" s="31"/>
      <c r="HVT10" s="31"/>
      <c r="HVU10" s="31"/>
      <c r="HVV10" s="31"/>
      <c r="HVW10" s="31"/>
      <c r="HVX10" s="31"/>
      <c r="HVY10" s="31"/>
      <c r="HVZ10" s="31"/>
      <c r="HWA10" s="31"/>
      <c r="HWB10" s="31"/>
      <c r="HWC10" s="31"/>
      <c r="HWD10" s="31"/>
      <c r="HWE10" s="31"/>
      <c r="HWF10" s="31"/>
      <c r="HWG10" s="31"/>
      <c r="HWH10" s="31"/>
      <c r="HWI10" s="31"/>
      <c r="HWJ10" s="31"/>
      <c r="HWK10" s="31"/>
      <c r="HWL10" s="31"/>
      <c r="HWM10" s="31"/>
      <c r="HWN10" s="31"/>
      <c r="HWO10" s="31"/>
      <c r="HWP10" s="31"/>
      <c r="HWQ10" s="31"/>
      <c r="HWR10" s="31"/>
      <c r="HWS10" s="31"/>
      <c r="HWT10" s="31"/>
      <c r="HWU10" s="31"/>
      <c r="HWV10" s="31"/>
      <c r="HWW10" s="31"/>
      <c r="HWX10" s="31"/>
      <c r="HWY10" s="31"/>
      <c r="HWZ10" s="31"/>
      <c r="HXA10" s="31"/>
      <c r="HXB10" s="31"/>
      <c r="HXC10" s="31"/>
      <c r="HXD10" s="31"/>
      <c r="HXE10" s="31"/>
      <c r="HXF10" s="31"/>
      <c r="HXG10" s="31"/>
      <c r="HXH10" s="31"/>
      <c r="HXI10" s="31"/>
      <c r="HXJ10" s="31"/>
      <c r="HXK10" s="31"/>
      <c r="HXL10" s="31"/>
      <c r="HXM10" s="31"/>
      <c r="HXN10" s="31"/>
      <c r="HXO10" s="31"/>
      <c r="HXP10" s="31"/>
      <c r="HXQ10" s="31"/>
      <c r="HXR10" s="31"/>
      <c r="HXS10" s="31"/>
      <c r="HXT10" s="31"/>
      <c r="HXU10" s="31"/>
      <c r="HXV10" s="31"/>
      <c r="HXW10" s="31"/>
      <c r="HXX10" s="31"/>
      <c r="HXY10" s="31"/>
      <c r="HXZ10" s="31"/>
      <c r="HYA10" s="31"/>
      <c r="HYB10" s="31"/>
      <c r="HYC10" s="31"/>
      <c r="HYD10" s="31"/>
      <c r="HYE10" s="31"/>
      <c r="HYF10" s="31"/>
      <c r="HYG10" s="31"/>
      <c r="HYH10" s="31"/>
      <c r="HYI10" s="31"/>
      <c r="HYJ10" s="31"/>
      <c r="HYK10" s="31"/>
      <c r="HYL10" s="31"/>
      <c r="HYM10" s="31"/>
      <c r="HYN10" s="31"/>
      <c r="HYO10" s="31"/>
      <c r="HYP10" s="31"/>
      <c r="HYQ10" s="31"/>
      <c r="HYR10" s="31"/>
      <c r="HYS10" s="31"/>
      <c r="HYT10" s="31"/>
      <c r="HYU10" s="31"/>
      <c r="HYV10" s="31"/>
      <c r="HYW10" s="31"/>
      <c r="HYX10" s="31"/>
      <c r="HYY10" s="31"/>
      <c r="HYZ10" s="31"/>
      <c r="HZA10" s="31"/>
      <c r="HZB10" s="31"/>
      <c r="HZC10" s="31"/>
      <c r="HZD10" s="31"/>
      <c r="HZE10" s="31"/>
      <c r="HZF10" s="31"/>
      <c r="HZG10" s="31"/>
      <c r="HZH10" s="31"/>
      <c r="HZI10" s="31"/>
      <c r="HZJ10" s="31"/>
      <c r="HZK10" s="31"/>
      <c r="HZL10" s="31"/>
      <c r="HZM10" s="31"/>
      <c r="HZN10" s="31"/>
      <c r="HZO10" s="31"/>
      <c r="HZP10" s="31"/>
      <c r="HZQ10" s="31"/>
      <c r="HZR10" s="31"/>
      <c r="HZS10" s="31"/>
      <c r="HZT10" s="31"/>
      <c r="HZU10" s="31"/>
      <c r="HZV10" s="31"/>
      <c r="HZW10" s="31"/>
      <c r="HZX10" s="31"/>
      <c r="HZY10" s="31"/>
      <c r="HZZ10" s="31"/>
      <c r="IAA10" s="31"/>
      <c r="IAB10" s="31"/>
      <c r="IAC10" s="31"/>
      <c r="IAD10" s="31"/>
      <c r="IAE10" s="31"/>
      <c r="IAF10" s="31"/>
      <c r="IAG10" s="31"/>
      <c r="IAH10" s="31"/>
      <c r="IAI10" s="31"/>
      <c r="IAJ10" s="31"/>
      <c r="IAK10" s="31"/>
      <c r="IAL10" s="31"/>
      <c r="IAM10" s="31"/>
      <c r="IAN10" s="31"/>
      <c r="IAO10" s="31"/>
      <c r="IAP10" s="31"/>
      <c r="IAQ10" s="31"/>
      <c r="IAR10" s="31"/>
      <c r="IAS10" s="31"/>
      <c r="IAT10" s="31"/>
      <c r="IAU10" s="31"/>
      <c r="IAV10" s="31"/>
      <c r="IAW10" s="31"/>
      <c r="IAX10" s="31"/>
      <c r="IAY10" s="31"/>
      <c r="IAZ10" s="31"/>
      <c r="IBA10" s="31"/>
      <c r="IBB10" s="31"/>
      <c r="IBC10" s="31"/>
      <c r="IBD10" s="31"/>
      <c r="IBE10" s="31"/>
      <c r="IBF10" s="31"/>
      <c r="IBG10" s="31"/>
      <c r="IBH10" s="31"/>
      <c r="IBI10" s="31"/>
      <c r="IBJ10" s="31"/>
      <c r="IBK10" s="31"/>
      <c r="IBL10" s="31"/>
      <c r="IBM10" s="31"/>
      <c r="IBN10" s="31"/>
      <c r="IBO10" s="31"/>
      <c r="IBP10" s="31"/>
      <c r="IBQ10" s="31"/>
      <c r="IBR10" s="31"/>
      <c r="IBS10" s="31"/>
      <c r="IBT10" s="31"/>
      <c r="IBU10" s="31"/>
      <c r="IBV10" s="31"/>
      <c r="IBW10" s="31"/>
      <c r="IBX10" s="31"/>
      <c r="IBY10" s="31"/>
      <c r="IBZ10" s="31"/>
      <c r="ICA10" s="31"/>
      <c r="ICB10" s="31"/>
      <c r="ICC10" s="31"/>
      <c r="ICD10" s="31"/>
      <c r="ICE10" s="31"/>
      <c r="ICF10" s="31"/>
      <c r="ICG10" s="31"/>
      <c r="ICH10" s="31"/>
      <c r="ICI10" s="31"/>
      <c r="ICJ10" s="31"/>
      <c r="ICK10" s="31"/>
      <c r="ICL10" s="31"/>
      <c r="ICM10" s="31"/>
      <c r="ICN10" s="31"/>
      <c r="ICO10" s="31"/>
      <c r="ICP10" s="31"/>
      <c r="ICQ10" s="31"/>
      <c r="ICR10" s="31"/>
      <c r="ICS10" s="31"/>
      <c r="ICT10" s="31"/>
      <c r="ICU10" s="31"/>
      <c r="ICV10" s="31"/>
      <c r="ICW10" s="31"/>
      <c r="ICX10" s="31"/>
      <c r="ICY10" s="31"/>
      <c r="ICZ10" s="31"/>
      <c r="IDA10" s="31"/>
      <c r="IDB10" s="31"/>
      <c r="IDC10" s="31"/>
      <c r="IDD10" s="31"/>
      <c r="IDE10" s="31"/>
      <c r="IDF10" s="31"/>
      <c r="IDG10" s="31"/>
      <c r="IDH10" s="31"/>
      <c r="IDI10" s="31"/>
      <c r="IDJ10" s="31"/>
      <c r="IDK10" s="31"/>
      <c r="IDL10" s="31"/>
      <c r="IDM10" s="31"/>
      <c r="IDN10" s="31"/>
      <c r="IDO10" s="31"/>
      <c r="IDP10" s="31"/>
      <c r="IDQ10" s="31"/>
      <c r="IDR10" s="31"/>
      <c r="IDS10" s="31"/>
      <c r="IDT10" s="31"/>
      <c r="IDU10" s="31"/>
      <c r="IDV10" s="31"/>
      <c r="IDW10" s="31"/>
      <c r="IDX10" s="31"/>
      <c r="IDY10" s="31"/>
      <c r="IDZ10" s="31"/>
      <c r="IEA10" s="31"/>
      <c r="IEB10" s="31"/>
      <c r="IEC10" s="31"/>
      <c r="IED10" s="31"/>
      <c r="IEE10" s="31"/>
      <c r="IEF10" s="31"/>
      <c r="IEG10" s="31"/>
      <c r="IEH10" s="31"/>
      <c r="IEI10" s="31"/>
      <c r="IEJ10" s="31"/>
      <c r="IEK10" s="31"/>
      <c r="IEL10" s="31"/>
      <c r="IEM10" s="31"/>
      <c r="IEN10" s="31"/>
      <c r="IEO10" s="31"/>
      <c r="IEP10" s="31"/>
      <c r="IEQ10" s="31"/>
      <c r="IER10" s="31"/>
      <c r="IES10" s="31"/>
      <c r="IET10" s="31"/>
      <c r="IEU10" s="31"/>
      <c r="IEV10" s="31"/>
      <c r="IEW10" s="31"/>
      <c r="IEX10" s="31"/>
      <c r="IEY10" s="31"/>
      <c r="IEZ10" s="31"/>
      <c r="IFA10" s="31"/>
      <c r="IFB10" s="31"/>
      <c r="IFC10" s="31"/>
      <c r="IFD10" s="31"/>
      <c r="IFE10" s="31"/>
      <c r="IFF10" s="31"/>
      <c r="IFG10" s="31"/>
      <c r="IFH10" s="31"/>
      <c r="IFI10" s="31"/>
      <c r="IFJ10" s="31"/>
      <c r="IFK10" s="31"/>
      <c r="IFL10" s="31"/>
      <c r="IFM10" s="31"/>
      <c r="IFN10" s="31"/>
      <c r="IFO10" s="31"/>
      <c r="IFP10" s="31"/>
      <c r="IFQ10" s="31"/>
      <c r="IFR10" s="31"/>
      <c r="IFS10" s="31"/>
      <c r="IFT10" s="31"/>
      <c r="IFU10" s="31"/>
      <c r="IFV10" s="31"/>
      <c r="IFW10" s="31"/>
      <c r="IFX10" s="31"/>
      <c r="IFY10" s="31"/>
      <c r="IFZ10" s="31"/>
      <c r="IGA10" s="31"/>
      <c r="IGB10" s="31"/>
      <c r="IGC10" s="31"/>
      <c r="IGD10" s="31"/>
      <c r="IGE10" s="31"/>
      <c r="IGF10" s="31"/>
      <c r="IGG10" s="31"/>
      <c r="IGH10" s="31"/>
      <c r="IGI10" s="31"/>
      <c r="IGJ10" s="31"/>
      <c r="IGK10" s="31"/>
      <c r="IGL10" s="31"/>
      <c r="IGM10" s="31"/>
      <c r="IGN10" s="31"/>
      <c r="IGO10" s="31"/>
      <c r="IGP10" s="31"/>
      <c r="IGQ10" s="31"/>
      <c r="IGR10" s="31"/>
      <c r="IGS10" s="31"/>
      <c r="IGT10" s="31"/>
      <c r="IGU10" s="31"/>
      <c r="IGV10" s="31"/>
      <c r="IGW10" s="31"/>
      <c r="IGX10" s="31"/>
      <c r="IGY10" s="31"/>
      <c r="IGZ10" s="31"/>
      <c r="IHA10" s="31"/>
      <c r="IHB10" s="31"/>
      <c r="IHC10" s="31"/>
      <c r="IHD10" s="31"/>
      <c r="IHE10" s="31"/>
      <c r="IHF10" s="31"/>
      <c r="IHG10" s="31"/>
      <c r="IHH10" s="31"/>
      <c r="IHI10" s="31"/>
      <c r="IHJ10" s="31"/>
      <c r="IHK10" s="31"/>
      <c r="IHL10" s="31"/>
      <c r="IHM10" s="31"/>
      <c r="IHN10" s="31"/>
      <c r="IHO10" s="31"/>
      <c r="IHP10" s="31"/>
      <c r="IHQ10" s="31"/>
      <c r="IHR10" s="31"/>
      <c r="IHS10" s="31"/>
      <c r="IHT10" s="31"/>
      <c r="IHU10" s="31"/>
      <c r="IHV10" s="31"/>
      <c r="IHW10" s="31"/>
      <c r="IHX10" s="31"/>
      <c r="IHY10" s="31"/>
      <c r="IHZ10" s="31"/>
      <c r="IIA10" s="31"/>
      <c r="IIB10" s="31"/>
      <c r="IIC10" s="31"/>
      <c r="IID10" s="31"/>
      <c r="IIE10" s="31"/>
      <c r="IIF10" s="31"/>
      <c r="IIG10" s="31"/>
      <c r="IIH10" s="31"/>
      <c r="III10" s="31"/>
      <c r="IIJ10" s="31"/>
      <c r="IIK10" s="31"/>
      <c r="IIL10" s="31"/>
      <c r="IIM10" s="31"/>
      <c r="IIN10" s="31"/>
      <c r="IIO10" s="31"/>
      <c r="IIP10" s="31"/>
      <c r="IIQ10" s="31"/>
      <c r="IIR10" s="31"/>
      <c r="IIS10" s="31"/>
      <c r="IIT10" s="31"/>
      <c r="IIU10" s="31"/>
      <c r="IIV10" s="31"/>
      <c r="IIW10" s="31"/>
      <c r="IIX10" s="31"/>
      <c r="IIY10" s="31"/>
      <c r="IIZ10" s="31"/>
      <c r="IJA10" s="31"/>
      <c r="IJB10" s="31"/>
      <c r="IJC10" s="31"/>
      <c r="IJD10" s="31"/>
      <c r="IJE10" s="31"/>
      <c r="IJF10" s="31"/>
      <c r="IJG10" s="31"/>
      <c r="IJH10" s="31"/>
      <c r="IJI10" s="31"/>
      <c r="IJJ10" s="31"/>
      <c r="IJK10" s="31"/>
      <c r="IJL10" s="31"/>
      <c r="IJM10" s="31"/>
      <c r="IJN10" s="31"/>
      <c r="IJO10" s="31"/>
      <c r="IJP10" s="31"/>
      <c r="IJQ10" s="31"/>
      <c r="IJR10" s="31"/>
      <c r="IJS10" s="31"/>
      <c r="IJT10" s="31"/>
      <c r="IJU10" s="31"/>
      <c r="IJV10" s="31"/>
      <c r="IJW10" s="31"/>
      <c r="IJX10" s="31"/>
      <c r="IJY10" s="31"/>
      <c r="IJZ10" s="31"/>
      <c r="IKA10" s="31"/>
      <c r="IKB10" s="31"/>
      <c r="IKC10" s="31"/>
      <c r="IKD10" s="31"/>
      <c r="IKE10" s="31"/>
      <c r="IKF10" s="31"/>
      <c r="IKG10" s="31"/>
      <c r="IKH10" s="31"/>
      <c r="IKI10" s="31"/>
      <c r="IKJ10" s="31"/>
      <c r="IKK10" s="31"/>
      <c r="IKL10" s="31"/>
      <c r="IKM10" s="31"/>
      <c r="IKN10" s="31"/>
      <c r="IKO10" s="31"/>
      <c r="IKP10" s="31"/>
      <c r="IKQ10" s="31"/>
      <c r="IKR10" s="31"/>
      <c r="IKS10" s="31"/>
      <c r="IKT10" s="31"/>
      <c r="IKU10" s="31"/>
      <c r="IKV10" s="31"/>
      <c r="IKW10" s="31"/>
      <c r="IKX10" s="31"/>
      <c r="IKY10" s="31"/>
      <c r="IKZ10" s="31"/>
      <c r="ILA10" s="31"/>
      <c r="ILB10" s="31"/>
      <c r="ILC10" s="31"/>
      <c r="ILD10" s="31"/>
      <c r="ILE10" s="31"/>
      <c r="ILF10" s="31"/>
      <c r="ILG10" s="31"/>
      <c r="ILH10" s="31"/>
      <c r="ILI10" s="31"/>
      <c r="ILJ10" s="31"/>
      <c r="ILK10" s="31"/>
      <c r="ILL10" s="31"/>
      <c r="ILM10" s="31"/>
      <c r="ILN10" s="31"/>
      <c r="ILO10" s="31"/>
      <c r="ILP10" s="31"/>
      <c r="ILQ10" s="31"/>
      <c r="ILR10" s="31"/>
      <c r="ILS10" s="31"/>
      <c r="ILT10" s="31"/>
      <c r="ILU10" s="31"/>
      <c r="ILV10" s="31"/>
      <c r="ILW10" s="31"/>
      <c r="ILX10" s="31"/>
      <c r="ILY10" s="31"/>
      <c r="ILZ10" s="31"/>
      <c r="IMA10" s="31"/>
      <c r="IMB10" s="31"/>
      <c r="IMC10" s="31"/>
      <c r="IMD10" s="31"/>
      <c r="IME10" s="31"/>
      <c r="IMF10" s="31"/>
      <c r="IMG10" s="31"/>
      <c r="IMH10" s="31"/>
      <c r="IMI10" s="31"/>
      <c r="IMJ10" s="31"/>
      <c r="IMK10" s="31"/>
      <c r="IML10" s="31"/>
      <c r="IMM10" s="31"/>
      <c r="IMN10" s="31"/>
      <c r="IMO10" s="31"/>
      <c r="IMP10" s="31"/>
      <c r="IMQ10" s="31"/>
      <c r="IMR10" s="31"/>
      <c r="IMS10" s="31"/>
      <c r="IMT10" s="31"/>
      <c r="IMU10" s="31"/>
      <c r="IMV10" s="31"/>
      <c r="IMW10" s="31"/>
      <c r="IMX10" s="31"/>
      <c r="IMY10" s="31"/>
      <c r="IMZ10" s="31"/>
      <c r="INA10" s="31"/>
      <c r="INB10" s="31"/>
      <c r="INC10" s="31"/>
      <c r="IND10" s="31"/>
      <c r="INE10" s="31"/>
      <c r="INF10" s="31"/>
      <c r="ING10" s="31"/>
      <c r="INH10" s="31"/>
      <c r="INI10" s="31"/>
      <c r="INJ10" s="31"/>
      <c r="INK10" s="31"/>
      <c r="INL10" s="31"/>
      <c r="INM10" s="31"/>
      <c r="INN10" s="31"/>
      <c r="INO10" s="31"/>
      <c r="INP10" s="31"/>
      <c r="INQ10" s="31"/>
      <c r="INR10" s="31"/>
      <c r="INS10" s="31"/>
      <c r="INT10" s="31"/>
      <c r="INU10" s="31"/>
      <c r="INV10" s="31"/>
      <c r="INW10" s="31"/>
      <c r="INX10" s="31"/>
      <c r="INY10" s="31"/>
      <c r="INZ10" s="31"/>
      <c r="IOA10" s="31"/>
      <c r="IOB10" s="31"/>
      <c r="IOC10" s="31"/>
      <c r="IOD10" s="31"/>
      <c r="IOE10" s="31"/>
      <c r="IOF10" s="31"/>
      <c r="IOG10" s="31"/>
      <c r="IOH10" s="31"/>
      <c r="IOI10" s="31"/>
      <c r="IOJ10" s="31"/>
      <c r="IOK10" s="31"/>
      <c r="IOL10" s="31"/>
      <c r="IOM10" s="31"/>
      <c r="ION10" s="31"/>
      <c r="IOO10" s="31"/>
      <c r="IOP10" s="31"/>
      <c r="IOQ10" s="31"/>
      <c r="IOR10" s="31"/>
      <c r="IOS10" s="31"/>
      <c r="IOT10" s="31"/>
      <c r="IOU10" s="31"/>
      <c r="IOV10" s="31"/>
      <c r="IOW10" s="31"/>
      <c r="IOX10" s="31"/>
      <c r="IOY10" s="31"/>
      <c r="IOZ10" s="31"/>
      <c r="IPA10" s="31"/>
      <c r="IPB10" s="31"/>
      <c r="IPC10" s="31"/>
      <c r="IPD10" s="31"/>
      <c r="IPE10" s="31"/>
      <c r="IPF10" s="31"/>
      <c r="IPG10" s="31"/>
      <c r="IPH10" s="31"/>
      <c r="IPI10" s="31"/>
      <c r="IPJ10" s="31"/>
      <c r="IPK10" s="31"/>
      <c r="IPL10" s="31"/>
      <c r="IPM10" s="31"/>
      <c r="IPN10" s="31"/>
      <c r="IPO10" s="31"/>
      <c r="IPP10" s="31"/>
      <c r="IPQ10" s="31"/>
      <c r="IPR10" s="31"/>
      <c r="IPS10" s="31"/>
      <c r="IPT10" s="31"/>
      <c r="IPU10" s="31"/>
      <c r="IPV10" s="31"/>
      <c r="IPW10" s="31"/>
      <c r="IPX10" s="31"/>
      <c r="IPY10" s="31"/>
      <c r="IPZ10" s="31"/>
      <c r="IQA10" s="31"/>
      <c r="IQB10" s="31"/>
      <c r="IQC10" s="31"/>
      <c r="IQD10" s="31"/>
      <c r="IQE10" s="31"/>
      <c r="IQF10" s="31"/>
      <c r="IQG10" s="31"/>
      <c r="IQH10" s="31"/>
      <c r="IQI10" s="31"/>
      <c r="IQJ10" s="31"/>
      <c r="IQK10" s="31"/>
      <c r="IQL10" s="31"/>
      <c r="IQM10" s="31"/>
      <c r="IQN10" s="31"/>
      <c r="IQO10" s="31"/>
      <c r="IQP10" s="31"/>
      <c r="IQQ10" s="31"/>
      <c r="IQR10" s="31"/>
      <c r="IQS10" s="31"/>
      <c r="IQT10" s="31"/>
      <c r="IQU10" s="31"/>
      <c r="IQV10" s="31"/>
      <c r="IQW10" s="31"/>
      <c r="IQX10" s="31"/>
      <c r="IQY10" s="31"/>
      <c r="IQZ10" s="31"/>
      <c r="IRA10" s="31"/>
      <c r="IRB10" s="31"/>
      <c r="IRC10" s="31"/>
      <c r="IRD10" s="31"/>
      <c r="IRE10" s="31"/>
      <c r="IRF10" s="31"/>
      <c r="IRG10" s="31"/>
      <c r="IRH10" s="31"/>
      <c r="IRI10" s="31"/>
      <c r="IRJ10" s="31"/>
      <c r="IRK10" s="31"/>
      <c r="IRL10" s="31"/>
      <c r="IRM10" s="31"/>
      <c r="IRN10" s="31"/>
      <c r="IRO10" s="31"/>
      <c r="IRP10" s="31"/>
      <c r="IRQ10" s="31"/>
      <c r="IRR10" s="31"/>
      <c r="IRS10" s="31"/>
      <c r="IRT10" s="31"/>
      <c r="IRU10" s="31"/>
      <c r="IRV10" s="31"/>
      <c r="IRW10" s="31"/>
      <c r="IRX10" s="31"/>
      <c r="IRY10" s="31"/>
      <c r="IRZ10" s="31"/>
      <c r="ISA10" s="31"/>
      <c r="ISB10" s="31"/>
      <c r="ISC10" s="31"/>
      <c r="ISD10" s="31"/>
      <c r="ISE10" s="31"/>
      <c r="ISF10" s="31"/>
      <c r="ISG10" s="31"/>
      <c r="ISH10" s="31"/>
      <c r="ISI10" s="31"/>
      <c r="ISJ10" s="31"/>
      <c r="ISK10" s="31"/>
      <c r="ISL10" s="31"/>
      <c r="ISM10" s="31"/>
      <c r="ISN10" s="31"/>
      <c r="ISO10" s="31"/>
      <c r="ISP10" s="31"/>
      <c r="ISQ10" s="31"/>
      <c r="ISR10" s="31"/>
      <c r="ISS10" s="31"/>
      <c r="IST10" s="31"/>
      <c r="ISU10" s="31"/>
      <c r="ISV10" s="31"/>
      <c r="ISW10" s="31"/>
      <c r="ISX10" s="31"/>
      <c r="ISY10" s="31"/>
      <c r="ISZ10" s="31"/>
      <c r="ITA10" s="31"/>
      <c r="ITB10" s="31"/>
      <c r="ITC10" s="31"/>
      <c r="ITD10" s="31"/>
      <c r="ITE10" s="31"/>
      <c r="ITF10" s="31"/>
      <c r="ITG10" s="31"/>
      <c r="ITH10" s="31"/>
      <c r="ITI10" s="31"/>
      <c r="ITJ10" s="31"/>
      <c r="ITK10" s="31"/>
      <c r="ITL10" s="31"/>
      <c r="ITM10" s="31"/>
      <c r="ITN10" s="31"/>
      <c r="ITO10" s="31"/>
      <c r="ITP10" s="31"/>
      <c r="ITQ10" s="31"/>
      <c r="ITR10" s="31"/>
      <c r="ITS10" s="31"/>
      <c r="ITT10" s="31"/>
      <c r="ITU10" s="31"/>
      <c r="ITV10" s="31"/>
      <c r="ITW10" s="31"/>
      <c r="ITX10" s="31"/>
      <c r="ITY10" s="31"/>
      <c r="ITZ10" s="31"/>
      <c r="IUA10" s="31"/>
      <c r="IUB10" s="31"/>
      <c r="IUC10" s="31"/>
      <c r="IUD10" s="31"/>
      <c r="IUE10" s="31"/>
      <c r="IUF10" s="31"/>
      <c r="IUG10" s="31"/>
      <c r="IUH10" s="31"/>
      <c r="IUI10" s="31"/>
      <c r="IUJ10" s="31"/>
      <c r="IUK10" s="31"/>
      <c r="IUL10" s="31"/>
      <c r="IUM10" s="31"/>
      <c r="IUN10" s="31"/>
      <c r="IUO10" s="31"/>
      <c r="IUP10" s="31"/>
      <c r="IUQ10" s="31"/>
      <c r="IUR10" s="31"/>
      <c r="IUS10" s="31"/>
      <c r="IUT10" s="31"/>
      <c r="IUU10" s="31"/>
      <c r="IUV10" s="31"/>
      <c r="IUW10" s="31"/>
      <c r="IUX10" s="31"/>
      <c r="IUY10" s="31"/>
      <c r="IUZ10" s="31"/>
      <c r="IVA10" s="31"/>
      <c r="IVB10" s="31"/>
      <c r="IVC10" s="31"/>
      <c r="IVD10" s="31"/>
      <c r="IVE10" s="31"/>
      <c r="IVF10" s="31"/>
      <c r="IVG10" s="31"/>
      <c r="IVH10" s="31"/>
      <c r="IVI10" s="31"/>
      <c r="IVJ10" s="31"/>
      <c r="IVK10" s="31"/>
      <c r="IVL10" s="31"/>
      <c r="IVM10" s="31"/>
      <c r="IVN10" s="31"/>
      <c r="IVO10" s="31"/>
      <c r="IVP10" s="31"/>
      <c r="IVQ10" s="31"/>
      <c r="IVR10" s="31"/>
      <c r="IVS10" s="31"/>
      <c r="IVT10" s="31"/>
      <c r="IVU10" s="31"/>
      <c r="IVV10" s="31"/>
      <c r="IVW10" s="31"/>
      <c r="IVX10" s="31"/>
      <c r="IVY10" s="31"/>
      <c r="IVZ10" s="31"/>
      <c r="IWA10" s="31"/>
      <c r="IWB10" s="31"/>
      <c r="IWC10" s="31"/>
      <c r="IWD10" s="31"/>
      <c r="IWE10" s="31"/>
      <c r="IWF10" s="31"/>
      <c r="IWG10" s="31"/>
      <c r="IWH10" s="31"/>
      <c r="IWI10" s="31"/>
      <c r="IWJ10" s="31"/>
      <c r="IWK10" s="31"/>
      <c r="IWL10" s="31"/>
      <c r="IWM10" s="31"/>
      <c r="IWN10" s="31"/>
      <c r="IWO10" s="31"/>
      <c r="IWP10" s="31"/>
      <c r="IWQ10" s="31"/>
      <c r="IWR10" s="31"/>
      <c r="IWS10" s="31"/>
      <c r="IWT10" s="31"/>
      <c r="IWU10" s="31"/>
      <c r="IWV10" s="31"/>
      <c r="IWW10" s="31"/>
      <c r="IWX10" s="31"/>
      <c r="IWY10" s="31"/>
      <c r="IWZ10" s="31"/>
      <c r="IXA10" s="31"/>
      <c r="IXB10" s="31"/>
      <c r="IXC10" s="31"/>
      <c r="IXD10" s="31"/>
      <c r="IXE10" s="31"/>
      <c r="IXF10" s="31"/>
      <c r="IXG10" s="31"/>
      <c r="IXH10" s="31"/>
      <c r="IXI10" s="31"/>
      <c r="IXJ10" s="31"/>
      <c r="IXK10" s="31"/>
      <c r="IXL10" s="31"/>
      <c r="IXM10" s="31"/>
      <c r="IXN10" s="31"/>
      <c r="IXO10" s="31"/>
      <c r="IXP10" s="31"/>
      <c r="IXQ10" s="31"/>
      <c r="IXR10" s="31"/>
      <c r="IXS10" s="31"/>
      <c r="IXT10" s="31"/>
      <c r="IXU10" s="31"/>
      <c r="IXV10" s="31"/>
      <c r="IXW10" s="31"/>
      <c r="IXX10" s="31"/>
      <c r="IXY10" s="31"/>
      <c r="IXZ10" s="31"/>
      <c r="IYA10" s="31"/>
      <c r="IYB10" s="31"/>
      <c r="IYC10" s="31"/>
      <c r="IYD10" s="31"/>
      <c r="IYE10" s="31"/>
      <c r="IYF10" s="31"/>
      <c r="IYG10" s="31"/>
      <c r="IYH10" s="31"/>
      <c r="IYI10" s="31"/>
      <c r="IYJ10" s="31"/>
      <c r="IYK10" s="31"/>
      <c r="IYL10" s="31"/>
      <c r="IYM10" s="31"/>
      <c r="IYN10" s="31"/>
      <c r="IYO10" s="31"/>
      <c r="IYP10" s="31"/>
      <c r="IYQ10" s="31"/>
      <c r="IYR10" s="31"/>
      <c r="IYS10" s="31"/>
      <c r="IYT10" s="31"/>
      <c r="IYU10" s="31"/>
      <c r="IYV10" s="31"/>
      <c r="IYW10" s="31"/>
      <c r="IYX10" s="31"/>
      <c r="IYY10" s="31"/>
      <c r="IYZ10" s="31"/>
      <c r="IZA10" s="31"/>
      <c r="IZB10" s="31"/>
      <c r="IZC10" s="31"/>
      <c r="IZD10" s="31"/>
      <c r="IZE10" s="31"/>
      <c r="IZF10" s="31"/>
      <c r="IZG10" s="31"/>
      <c r="IZH10" s="31"/>
      <c r="IZI10" s="31"/>
      <c r="IZJ10" s="31"/>
      <c r="IZK10" s="31"/>
      <c r="IZL10" s="31"/>
      <c r="IZM10" s="31"/>
      <c r="IZN10" s="31"/>
      <c r="IZO10" s="31"/>
      <c r="IZP10" s="31"/>
      <c r="IZQ10" s="31"/>
      <c r="IZR10" s="31"/>
      <c r="IZS10" s="31"/>
      <c r="IZT10" s="31"/>
      <c r="IZU10" s="31"/>
      <c r="IZV10" s="31"/>
      <c r="IZW10" s="31"/>
      <c r="IZX10" s="31"/>
      <c r="IZY10" s="31"/>
      <c r="IZZ10" s="31"/>
      <c r="JAA10" s="31"/>
      <c r="JAB10" s="31"/>
      <c r="JAC10" s="31"/>
      <c r="JAD10" s="31"/>
      <c r="JAE10" s="31"/>
      <c r="JAF10" s="31"/>
      <c r="JAG10" s="31"/>
      <c r="JAH10" s="31"/>
      <c r="JAI10" s="31"/>
      <c r="JAJ10" s="31"/>
      <c r="JAK10" s="31"/>
      <c r="JAL10" s="31"/>
      <c r="JAM10" s="31"/>
      <c r="JAN10" s="31"/>
      <c r="JAO10" s="31"/>
      <c r="JAP10" s="31"/>
      <c r="JAQ10" s="31"/>
      <c r="JAR10" s="31"/>
      <c r="JAS10" s="31"/>
      <c r="JAT10" s="31"/>
      <c r="JAU10" s="31"/>
      <c r="JAV10" s="31"/>
      <c r="JAW10" s="31"/>
      <c r="JAX10" s="31"/>
      <c r="JAY10" s="31"/>
      <c r="JAZ10" s="31"/>
      <c r="JBA10" s="31"/>
      <c r="JBB10" s="31"/>
      <c r="JBC10" s="31"/>
      <c r="JBD10" s="31"/>
      <c r="JBE10" s="31"/>
      <c r="JBF10" s="31"/>
      <c r="JBG10" s="31"/>
      <c r="JBH10" s="31"/>
      <c r="JBI10" s="31"/>
      <c r="JBJ10" s="31"/>
      <c r="JBK10" s="31"/>
      <c r="JBL10" s="31"/>
      <c r="JBM10" s="31"/>
      <c r="JBN10" s="31"/>
      <c r="JBO10" s="31"/>
      <c r="JBP10" s="31"/>
      <c r="JBQ10" s="31"/>
      <c r="JBR10" s="31"/>
      <c r="JBS10" s="31"/>
      <c r="JBT10" s="31"/>
      <c r="JBU10" s="31"/>
      <c r="JBV10" s="31"/>
      <c r="JBW10" s="31"/>
      <c r="JBX10" s="31"/>
      <c r="JBY10" s="31"/>
      <c r="JBZ10" s="31"/>
      <c r="JCA10" s="31"/>
      <c r="JCB10" s="31"/>
      <c r="JCC10" s="31"/>
      <c r="JCD10" s="31"/>
      <c r="JCE10" s="31"/>
      <c r="JCF10" s="31"/>
      <c r="JCG10" s="31"/>
      <c r="JCH10" s="31"/>
      <c r="JCI10" s="31"/>
      <c r="JCJ10" s="31"/>
      <c r="JCK10" s="31"/>
      <c r="JCL10" s="31"/>
      <c r="JCM10" s="31"/>
      <c r="JCN10" s="31"/>
      <c r="JCO10" s="31"/>
      <c r="JCP10" s="31"/>
      <c r="JCQ10" s="31"/>
      <c r="JCR10" s="31"/>
      <c r="JCS10" s="31"/>
      <c r="JCT10" s="31"/>
      <c r="JCU10" s="31"/>
      <c r="JCV10" s="31"/>
      <c r="JCW10" s="31"/>
      <c r="JCX10" s="31"/>
      <c r="JCY10" s="31"/>
      <c r="JCZ10" s="31"/>
      <c r="JDA10" s="31"/>
      <c r="JDB10" s="31"/>
      <c r="JDC10" s="31"/>
      <c r="JDD10" s="31"/>
      <c r="JDE10" s="31"/>
      <c r="JDF10" s="31"/>
      <c r="JDG10" s="31"/>
      <c r="JDH10" s="31"/>
      <c r="JDI10" s="31"/>
      <c r="JDJ10" s="31"/>
      <c r="JDK10" s="31"/>
      <c r="JDL10" s="31"/>
      <c r="JDM10" s="31"/>
      <c r="JDN10" s="31"/>
      <c r="JDO10" s="31"/>
      <c r="JDP10" s="31"/>
      <c r="JDQ10" s="31"/>
      <c r="JDR10" s="31"/>
      <c r="JDS10" s="31"/>
      <c r="JDT10" s="31"/>
      <c r="JDU10" s="31"/>
      <c r="JDV10" s="31"/>
      <c r="JDW10" s="31"/>
      <c r="JDX10" s="31"/>
      <c r="JDY10" s="31"/>
      <c r="JDZ10" s="31"/>
      <c r="JEA10" s="31"/>
      <c r="JEB10" s="31"/>
      <c r="JEC10" s="31"/>
      <c r="JED10" s="31"/>
      <c r="JEE10" s="31"/>
      <c r="JEF10" s="31"/>
      <c r="JEG10" s="31"/>
      <c r="JEH10" s="31"/>
      <c r="JEI10" s="31"/>
      <c r="JEJ10" s="31"/>
      <c r="JEK10" s="31"/>
      <c r="JEL10" s="31"/>
      <c r="JEM10" s="31"/>
      <c r="JEN10" s="31"/>
      <c r="JEO10" s="31"/>
      <c r="JEP10" s="31"/>
      <c r="JEQ10" s="31"/>
      <c r="JER10" s="31"/>
      <c r="JES10" s="31"/>
      <c r="JET10" s="31"/>
      <c r="JEU10" s="31"/>
      <c r="JEV10" s="31"/>
      <c r="JEW10" s="31"/>
      <c r="JEX10" s="31"/>
      <c r="JEY10" s="31"/>
      <c r="JEZ10" s="31"/>
      <c r="JFA10" s="31"/>
      <c r="JFB10" s="31"/>
      <c r="JFC10" s="31"/>
      <c r="JFD10" s="31"/>
      <c r="JFE10" s="31"/>
      <c r="JFF10" s="31"/>
      <c r="JFG10" s="31"/>
      <c r="JFH10" s="31"/>
      <c r="JFI10" s="31"/>
      <c r="JFJ10" s="31"/>
      <c r="JFK10" s="31"/>
      <c r="JFL10" s="31"/>
      <c r="JFM10" s="31"/>
      <c r="JFN10" s="31"/>
      <c r="JFO10" s="31"/>
      <c r="JFP10" s="31"/>
      <c r="JFQ10" s="31"/>
      <c r="JFR10" s="31"/>
      <c r="JFS10" s="31"/>
      <c r="JFT10" s="31"/>
      <c r="JFU10" s="31"/>
      <c r="JFV10" s="31"/>
      <c r="JFW10" s="31"/>
      <c r="JFX10" s="31"/>
      <c r="JFY10" s="31"/>
      <c r="JFZ10" s="31"/>
      <c r="JGA10" s="31"/>
      <c r="JGB10" s="31"/>
      <c r="JGC10" s="31"/>
      <c r="JGD10" s="31"/>
      <c r="JGE10" s="31"/>
      <c r="JGF10" s="31"/>
      <c r="JGG10" s="31"/>
      <c r="JGH10" s="31"/>
      <c r="JGI10" s="31"/>
      <c r="JGJ10" s="31"/>
      <c r="JGK10" s="31"/>
      <c r="JGL10" s="31"/>
      <c r="JGM10" s="31"/>
      <c r="JGN10" s="31"/>
      <c r="JGO10" s="31"/>
      <c r="JGP10" s="31"/>
      <c r="JGQ10" s="31"/>
      <c r="JGR10" s="31"/>
      <c r="JGS10" s="31"/>
      <c r="JGT10" s="31"/>
      <c r="JGU10" s="31"/>
      <c r="JGV10" s="31"/>
      <c r="JGW10" s="31"/>
      <c r="JGX10" s="31"/>
      <c r="JGY10" s="31"/>
      <c r="JGZ10" s="31"/>
      <c r="JHA10" s="31"/>
      <c r="JHB10" s="31"/>
      <c r="JHC10" s="31"/>
      <c r="JHD10" s="31"/>
      <c r="JHE10" s="31"/>
      <c r="JHF10" s="31"/>
      <c r="JHG10" s="31"/>
      <c r="JHH10" s="31"/>
      <c r="JHI10" s="31"/>
      <c r="JHJ10" s="31"/>
      <c r="JHK10" s="31"/>
      <c r="JHL10" s="31"/>
      <c r="JHM10" s="31"/>
      <c r="JHN10" s="31"/>
      <c r="JHO10" s="31"/>
      <c r="JHP10" s="31"/>
      <c r="JHQ10" s="31"/>
      <c r="JHR10" s="31"/>
      <c r="JHS10" s="31"/>
      <c r="JHT10" s="31"/>
      <c r="JHU10" s="31"/>
      <c r="JHV10" s="31"/>
      <c r="JHW10" s="31"/>
      <c r="JHX10" s="31"/>
      <c r="JHY10" s="31"/>
      <c r="JHZ10" s="31"/>
      <c r="JIA10" s="31"/>
      <c r="JIB10" s="31"/>
      <c r="JIC10" s="31"/>
      <c r="JID10" s="31"/>
      <c r="JIE10" s="31"/>
      <c r="JIF10" s="31"/>
      <c r="JIG10" s="31"/>
      <c r="JIH10" s="31"/>
      <c r="JII10" s="31"/>
      <c r="JIJ10" s="31"/>
      <c r="JIK10" s="31"/>
      <c r="JIL10" s="31"/>
      <c r="JIM10" s="31"/>
      <c r="JIN10" s="31"/>
      <c r="JIO10" s="31"/>
      <c r="JIP10" s="31"/>
      <c r="JIQ10" s="31"/>
      <c r="JIR10" s="31"/>
      <c r="JIS10" s="31"/>
      <c r="JIT10" s="31"/>
      <c r="JIU10" s="31"/>
      <c r="JIV10" s="31"/>
      <c r="JIW10" s="31"/>
      <c r="JIX10" s="31"/>
      <c r="JIY10" s="31"/>
      <c r="JIZ10" s="31"/>
      <c r="JJA10" s="31"/>
      <c r="JJB10" s="31"/>
      <c r="JJC10" s="31"/>
      <c r="JJD10" s="31"/>
      <c r="JJE10" s="31"/>
      <c r="JJF10" s="31"/>
      <c r="JJG10" s="31"/>
      <c r="JJH10" s="31"/>
      <c r="JJI10" s="31"/>
      <c r="JJJ10" s="31"/>
      <c r="JJK10" s="31"/>
      <c r="JJL10" s="31"/>
      <c r="JJM10" s="31"/>
      <c r="JJN10" s="31"/>
      <c r="JJO10" s="31"/>
      <c r="JJP10" s="31"/>
      <c r="JJQ10" s="31"/>
      <c r="JJR10" s="31"/>
      <c r="JJS10" s="31"/>
      <c r="JJT10" s="31"/>
      <c r="JJU10" s="31"/>
      <c r="JJV10" s="31"/>
      <c r="JJW10" s="31"/>
      <c r="JJX10" s="31"/>
      <c r="JJY10" s="31"/>
      <c r="JJZ10" s="31"/>
      <c r="JKA10" s="31"/>
      <c r="JKB10" s="31"/>
      <c r="JKC10" s="31"/>
      <c r="JKD10" s="31"/>
      <c r="JKE10" s="31"/>
      <c r="JKF10" s="31"/>
      <c r="JKG10" s="31"/>
      <c r="JKH10" s="31"/>
      <c r="JKI10" s="31"/>
      <c r="JKJ10" s="31"/>
      <c r="JKK10" s="31"/>
      <c r="JKL10" s="31"/>
      <c r="JKM10" s="31"/>
      <c r="JKN10" s="31"/>
      <c r="JKO10" s="31"/>
      <c r="JKP10" s="31"/>
      <c r="JKQ10" s="31"/>
      <c r="JKR10" s="31"/>
      <c r="JKS10" s="31"/>
      <c r="JKT10" s="31"/>
      <c r="JKU10" s="31"/>
      <c r="JKV10" s="31"/>
      <c r="JKW10" s="31"/>
      <c r="JKX10" s="31"/>
      <c r="JKY10" s="31"/>
      <c r="JKZ10" s="31"/>
      <c r="JLA10" s="31"/>
      <c r="JLB10" s="31"/>
      <c r="JLC10" s="31"/>
      <c r="JLD10" s="31"/>
      <c r="JLE10" s="31"/>
      <c r="JLF10" s="31"/>
      <c r="JLG10" s="31"/>
      <c r="JLH10" s="31"/>
      <c r="JLI10" s="31"/>
      <c r="JLJ10" s="31"/>
      <c r="JLK10" s="31"/>
      <c r="JLL10" s="31"/>
      <c r="JLM10" s="31"/>
      <c r="JLN10" s="31"/>
      <c r="JLO10" s="31"/>
      <c r="JLP10" s="31"/>
      <c r="JLQ10" s="31"/>
      <c r="JLR10" s="31"/>
      <c r="JLS10" s="31"/>
      <c r="JLT10" s="31"/>
      <c r="JLU10" s="31"/>
      <c r="JLV10" s="31"/>
      <c r="JLW10" s="31"/>
      <c r="JLX10" s="31"/>
      <c r="JLY10" s="31"/>
      <c r="JLZ10" s="31"/>
      <c r="JMA10" s="31"/>
      <c r="JMB10" s="31"/>
      <c r="JMC10" s="31"/>
      <c r="JMD10" s="31"/>
      <c r="JME10" s="31"/>
      <c r="JMF10" s="31"/>
      <c r="JMG10" s="31"/>
      <c r="JMH10" s="31"/>
      <c r="JMI10" s="31"/>
      <c r="JMJ10" s="31"/>
      <c r="JMK10" s="31"/>
      <c r="JML10" s="31"/>
      <c r="JMM10" s="31"/>
      <c r="JMN10" s="31"/>
      <c r="JMO10" s="31"/>
      <c r="JMP10" s="31"/>
      <c r="JMQ10" s="31"/>
      <c r="JMR10" s="31"/>
      <c r="JMS10" s="31"/>
      <c r="JMT10" s="31"/>
      <c r="JMU10" s="31"/>
      <c r="JMV10" s="31"/>
      <c r="JMW10" s="31"/>
      <c r="JMX10" s="31"/>
      <c r="JMY10" s="31"/>
      <c r="JMZ10" s="31"/>
      <c r="JNA10" s="31"/>
      <c r="JNB10" s="31"/>
      <c r="JNC10" s="31"/>
      <c r="JND10" s="31"/>
      <c r="JNE10" s="31"/>
      <c r="JNF10" s="31"/>
      <c r="JNG10" s="31"/>
      <c r="JNH10" s="31"/>
      <c r="JNI10" s="31"/>
      <c r="JNJ10" s="31"/>
      <c r="JNK10" s="31"/>
      <c r="JNL10" s="31"/>
      <c r="JNM10" s="31"/>
      <c r="JNN10" s="31"/>
      <c r="JNO10" s="31"/>
      <c r="JNP10" s="31"/>
      <c r="JNQ10" s="31"/>
      <c r="JNR10" s="31"/>
      <c r="JNS10" s="31"/>
      <c r="JNT10" s="31"/>
      <c r="JNU10" s="31"/>
      <c r="JNV10" s="31"/>
      <c r="JNW10" s="31"/>
      <c r="JNX10" s="31"/>
      <c r="JNY10" s="31"/>
      <c r="JNZ10" s="31"/>
      <c r="JOA10" s="31"/>
      <c r="JOB10" s="31"/>
      <c r="JOC10" s="31"/>
      <c r="JOD10" s="31"/>
      <c r="JOE10" s="31"/>
      <c r="JOF10" s="31"/>
      <c r="JOG10" s="31"/>
      <c r="JOH10" s="31"/>
      <c r="JOI10" s="31"/>
      <c r="JOJ10" s="31"/>
      <c r="JOK10" s="31"/>
      <c r="JOL10" s="31"/>
      <c r="JOM10" s="31"/>
      <c r="JON10" s="31"/>
      <c r="JOO10" s="31"/>
      <c r="JOP10" s="31"/>
      <c r="JOQ10" s="31"/>
      <c r="JOR10" s="31"/>
      <c r="JOS10" s="31"/>
      <c r="JOT10" s="31"/>
      <c r="JOU10" s="31"/>
      <c r="JOV10" s="31"/>
      <c r="JOW10" s="31"/>
      <c r="JOX10" s="31"/>
      <c r="JOY10" s="31"/>
      <c r="JOZ10" s="31"/>
      <c r="JPA10" s="31"/>
      <c r="JPB10" s="31"/>
      <c r="JPC10" s="31"/>
      <c r="JPD10" s="31"/>
      <c r="JPE10" s="31"/>
      <c r="JPF10" s="31"/>
      <c r="JPG10" s="31"/>
      <c r="JPH10" s="31"/>
      <c r="JPI10" s="31"/>
      <c r="JPJ10" s="31"/>
      <c r="JPK10" s="31"/>
      <c r="JPL10" s="31"/>
      <c r="JPM10" s="31"/>
      <c r="JPN10" s="31"/>
      <c r="JPO10" s="31"/>
      <c r="JPP10" s="31"/>
      <c r="JPQ10" s="31"/>
      <c r="JPR10" s="31"/>
      <c r="JPS10" s="31"/>
      <c r="JPT10" s="31"/>
      <c r="JPU10" s="31"/>
      <c r="JPV10" s="31"/>
      <c r="JPW10" s="31"/>
      <c r="JPX10" s="31"/>
      <c r="JPY10" s="31"/>
      <c r="JPZ10" s="31"/>
      <c r="JQA10" s="31"/>
      <c r="JQB10" s="31"/>
      <c r="JQC10" s="31"/>
      <c r="JQD10" s="31"/>
      <c r="JQE10" s="31"/>
      <c r="JQF10" s="31"/>
      <c r="JQG10" s="31"/>
      <c r="JQH10" s="31"/>
      <c r="JQI10" s="31"/>
      <c r="JQJ10" s="31"/>
      <c r="JQK10" s="31"/>
      <c r="JQL10" s="31"/>
      <c r="JQM10" s="31"/>
      <c r="JQN10" s="31"/>
      <c r="JQO10" s="31"/>
      <c r="JQP10" s="31"/>
      <c r="JQQ10" s="31"/>
      <c r="JQR10" s="31"/>
      <c r="JQS10" s="31"/>
      <c r="JQT10" s="31"/>
      <c r="JQU10" s="31"/>
      <c r="JQV10" s="31"/>
      <c r="JQW10" s="31"/>
      <c r="JQX10" s="31"/>
      <c r="JQY10" s="31"/>
      <c r="JQZ10" s="31"/>
      <c r="JRA10" s="31"/>
      <c r="JRB10" s="31"/>
      <c r="JRC10" s="31"/>
      <c r="JRD10" s="31"/>
      <c r="JRE10" s="31"/>
      <c r="JRF10" s="31"/>
      <c r="JRG10" s="31"/>
      <c r="JRH10" s="31"/>
      <c r="JRI10" s="31"/>
      <c r="JRJ10" s="31"/>
      <c r="JRK10" s="31"/>
      <c r="JRL10" s="31"/>
      <c r="JRM10" s="31"/>
      <c r="JRN10" s="31"/>
      <c r="JRO10" s="31"/>
      <c r="JRP10" s="31"/>
      <c r="JRQ10" s="31"/>
      <c r="JRR10" s="31"/>
      <c r="JRS10" s="31"/>
      <c r="JRT10" s="31"/>
      <c r="JRU10" s="31"/>
      <c r="JRV10" s="31"/>
      <c r="JRW10" s="31"/>
      <c r="JRX10" s="31"/>
      <c r="JRY10" s="31"/>
      <c r="JRZ10" s="31"/>
      <c r="JSA10" s="31"/>
      <c r="JSB10" s="31"/>
      <c r="JSC10" s="31"/>
      <c r="JSD10" s="31"/>
      <c r="JSE10" s="31"/>
      <c r="JSF10" s="31"/>
      <c r="JSG10" s="31"/>
      <c r="JSH10" s="31"/>
      <c r="JSI10" s="31"/>
      <c r="JSJ10" s="31"/>
      <c r="JSK10" s="31"/>
      <c r="JSL10" s="31"/>
      <c r="JSM10" s="31"/>
      <c r="JSN10" s="31"/>
      <c r="JSO10" s="31"/>
      <c r="JSP10" s="31"/>
      <c r="JSQ10" s="31"/>
      <c r="JSR10" s="31"/>
      <c r="JSS10" s="31"/>
      <c r="JST10" s="31"/>
      <c r="JSU10" s="31"/>
      <c r="JSV10" s="31"/>
      <c r="JSW10" s="31"/>
      <c r="JSX10" s="31"/>
      <c r="JSY10" s="31"/>
      <c r="JSZ10" s="31"/>
      <c r="JTA10" s="31"/>
      <c r="JTB10" s="31"/>
      <c r="JTC10" s="31"/>
      <c r="JTD10" s="31"/>
      <c r="JTE10" s="31"/>
      <c r="JTF10" s="31"/>
      <c r="JTG10" s="31"/>
      <c r="JTH10" s="31"/>
      <c r="JTI10" s="31"/>
      <c r="JTJ10" s="31"/>
      <c r="JTK10" s="31"/>
      <c r="JTL10" s="31"/>
      <c r="JTM10" s="31"/>
      <c r="JTN10" s="31"/>
      <c r="JTO10" s="31"/>
      <c r="JTP10" s="31"/>
      <c r="JTQ10" s="31"/>
      <c r="JTR10" s="31"/>
      <c r="JTS10" s="31"/>
      <c r="JTT10" s="31"/>
      <c r="JTU10" s="31"/>
      <c r="JTV10" s="31"/>
      <c r="JTW10" s="31"/>
      <c r="JTX10" s="31"/>
      <c r="JTY10" s="31"/>
      <c r="JTZ10" s="31"/>
      <c r="JUA10" s="31"/>
      <c r="JUB10" s="31"/>
      <c r="JUC10" s="31"/>
      <c r="JUD10" s="31"/>
      <c r="JUE10" s="31"/>
      <c r="JUF10" s="31"/>
      <c r="JUG10" s="31"/>
      <c r="JUH10" s="31"/>
      <c r="JUI10" s="31"/>
      <c r="JUJ10" s="31"/>
      <c r="JUK10" s="31"/>
      <c r="JUL10" s="31"/>
      <c r="JUM10" s="31"/>
      <c r="JUN10" s="31"/>
      <c r="JUO10" s="31"/>
      <c r="JUP10" s="31"/>
      <c r="JUQ10" s="31"/>
      <c r="JUR10" s="31"/>
      <c r="JUS10" s="31"/>
      <c r="JUT10" s="31"/>
      <c r="JUU10" s="31"/>
      <c r="JUV10" s="31"/>
      <c r="JUW10" s="31"/>
      <c r="JUX10" s="31"/>
      <c r="JUY10" s="31"/>
      <c r="JUZ10" s="31"/>
      <c r="JVA10" s="31"/>
      <c r="JVB10" s="31"/>
      <c r="JVC10" s="31"/>
      <c r="JVD10" s="31"/>
      <c r="JVE10" s="31"/>
      <c r="JVF10" s="31"/>
      <c r="JVG10" s="31"/>
      <c r="JVH10" s="31"/>
      <c r="JVI10" s="31"/>
      <c r="JVJ10" s="31"/>
      <c r="JVK10" s="31"/>
      <c r="JVL10" s="31"/>
      <c r="JVM10" s="31"/>
      <c r="JVN10" s="31"/>
      <c r="JVO10" s="31"/>
      <c r="JVP10" s="31"/>
      <c r="JVQ10" s="31"/>
      <c r="JVR10" s="31"/>
      <c r="JVS10" s="31"/>
      <c r="JVT10" s="31"/>
      <c r="JVU10" s="31"/>
      <c r="JVV10" s="31"/>
      <c r="JVW10" s="31"/>
      <c r="JVX10" s="31"/>
      <c r="JVY10" s="31"/>
      <c r="JVZ10" s="31"/>
      <c r="JWA10" s="31"/>
      <c r="JWB10" s="31"/>
      <c r="JWC10" s="31"/>
      <c r="JWD10" s="31"/>
      <c r="JWE10" s="31"/>
      <c r="JWF10" s="31"/>
      <c r="JWG10" s="31"/>
      <c r="JWH10" s="31"/>
      <c r="JWI10" s="31"/>
      <c r="JWJ10" s="31"/>
      <c r="JWK10" s="31"/>
      <c r="JWL10" s="31"/>
      <c r="JWM10" s="31"/>
      <c r="JWN10" s="31"/>
      <c r="JWO10" s="31"/>
      <c r="JWP10" s="31"/>
      <c r="JWQ10" s="31"/>
      <c r="JWR10" s="31"/>
      <c r="JWS10" s="31"/>
      <c r="JWT10" s="31"/>
      <c r="JWU10" s="31"/>
      <c r="JWV10" s="31"/>
      <c r="JWW10" s="31"/>
      <c r="JWX10" s="31"/>
      <c r="JWY10" s="31"/>
      <c r="JWZ10" s="31"/>
      <c r="JXA10" s="31"/>
      <c r="JXB10" s="31"/>
      <c r="JXC10" s="31"/>
      <c r="JXD10" s="31"/>
      <c r="JXE10" s="31"/>
      <c r="JXF10" s="31"/>
      <c r="JXG10" s="31"/>
      <c r="JXH10" s="31"/>
      <c r="JXI10" s="31"/>
      <c r="JXJ10" s="31"/>
      <c r="JXK10" s="31"/>
      <c r="JXL10" s="31"/>
      <c r="JXM10" s="31"/>
      <c r="JXN10" s="31"/>
      <c r="JXO10" s="31"/>
      <c r="JXP10" s="31"/>
      <c r="JXQ10" s="31"/>
      <c r="JXR10" s="31"/>
      <c r="JXS10" s="31"/>
      <c r="JXT10" s="31"/>
      <c r="JXU10" s="31"/>
      <c r="JXV10" s="31"/>
      <c r="JXW10" s="31"/>
      <c r="JXX10" s="31"/>
      <c r="JXY10" s="31"/>
      <c r="JXZ10" s="31"/>
      <c r="JYA10" s="31"/>
      <c r="JYB10" s="31"/>
      <c r="JYC10" s="31"/>
      <c r="JYD10" s="31"/>
      <c r="JYE10" s="31"/>
      <c r="JYF10" s="31"/>
      <c r="JYG10" s="31"/>
      <c r="JYH10" s="31"/>
      <c r="JYI10" s="31"/>
      <c r="JYJ10" s="31"/>
      <c r="JYK10" s="31"/>
      <c r="JYL10" s="31"/>
      <c r="JYM10" s="31"/>
      <c r="JYN10" s="31"/>
      <c r="JYO10" s="31"/>
      <c r="JYP10" s="31"/>
      <c r="JYQ10" s="31"/>
      <c r="JYR10" s="31"/>
      <c r="JYS10" s="31"/>
      <c r="JYT10" s="31"/>
      <c r="JYU10" s="31"/>
      <c r="JYV10" s="31"/>
      <c r="JYW10" s="31"/>
      <c r="JYX10" s="31"/>
      <c r="JYY10" s="31"/>
      <c r="JYZ10" s="31"/>
      <c r="JZA10" s="31"/>
      <c r="JZB10" s="31"/>
      <c r="JZC10" s="31"/>
      <c r="JZD10" s="31"/>
      <c r="JZE10" s="31"/>
      <c r="JZF10" s="31"/>
      <c r="JZG10" s="31"/>
      <c r="JZH10" s="31"/>
      <c r="JZI10" s="31"/>
      <c r="JZJ10" s="31"/>
      <c r="JZK10" s="31"/>
      <c r="JZL10" s="31"/>
      <c r="JZM10" s="31"/>
      <c r="JZN10" s="31"/>
      <c r="JZO10" s="31"/>
      <c r="JZP10" s="31"/>
      <c r="JZQ10" s="31"/>
      <c r="JZR10" s="31"/>
      <c r="JZS10" s="31"/>
      <c r="JZT10" s="31"/>
      <c r="JZU10" s="31"/>
      <c r="JZV10" s="31"/>
      <c r="JZW10" s="31"/>
      <c r="JZX10" s="31"/>
      <c r="JZY10" s="31"/>
      <c r="JZZ10" s="31"/>
      <c r="KAA10" s="31"/>
      <c r="KAB10" s="31"/>
      <c r="KAC10" s="31"/>
      <c r="KAD10" s="31"/>
      <c r="KAE10" s="31"/>
      <c r="KAF10" s="31"/>
      <c r="KAG10" s="31"/>
      <c r="KAH10" s="31"/>
      <c r="KAI10" s="31"/>
      <c r="KAJ10" s="31"/>
      <c r="KAK10" s="31"/>
      <c r="KAL10" s="31"/>
      <c r="KAM10" s="31"/>
      <c r="KAN10" s="31"/>
      <c r="KAO10" s="31"/>
      <c r="KAP10" s="31"/>
      <c r="KAQ10" s="31"/>
      <c r="KAR10" s="31"/>
      <c r="KAS10" s="31"/>
      <c r="KAT10" s="31"/>
      <c r="KAU10" s="31"/>
      <c r="KAV10" s="31"/>
      <c r="KAW10" s="31"/>
      <c r="KAX10" s="31"/>
      <c r="KAY10" s="31"/>
      <c r="KAZ10" s="31"/>
      <c r="KBA10" s="31"/>
      <c r="KBB10" s="31"/>
      <c r="KBC10" s="31"/>
      <c r="KBD10" s="31"/>
      <c r="KBE10" s="31"/>
      <c r="KBF10" s="31"/>
      <c r="KBG10" s="31"/>
      <c r="KBH10" s="31"/>
      <c r="KBI10" s="31"/>
      <c r="KBJ10" s="31"/>
      <c r="KBK10" s="31"/>
      <c r="KBL10" s="31"/>
      <c r="KBM10" s="31"/>
      <c r="KBN10" s="31"/>
      <c r="KBO10" s="31"/>
      <c r="KBP10" s="31"/>
      <c r="KBQ10" s="31"/>
      <c r="KBR10" s="31"/>
      <c r="KBS10" s="31"/>
      <c r="KBT10" s="31"/>
      <c r="KBU10" s="31"/>
      <c r="KBV10" s="31"/>
      <c r="KBW10" s="31"/>
      <c r="KBX10" s="31"/>
      <c r="KBY10" s="31"/>
      <c r="KBZ10" s="31"/>
      <c r="KCA10" s="31"/>
      <c r="KCB10" s="31"/>
      <c r="KCC10" s="31"/>
      <c r="KCD10" s="31"/>
      <c r="KCE10" s="31"/>
      <c r="KCF10" s="31"/>
      <c r="KCG10" s="31"/>
      <c r="KCH10" s="31"/>
      <c r="KCI10" s="31"/>
      <c r="KCJ10" s="31"/>
      <c r="KCK10" s="31"/>
      <c r="KCL10" s="31"/>
      <c r="KCM10" s="31"/>
      <c r="KCN10" s="31"/>
      <c r="KCO10" s="31"/>
      <c r="KCP10" s="31"/>
      <c r="KCQ10" s="31"/>
      <c r="KCR10" s="31"/>
      <c r="KCS10" s="31"/>
      <c r="KCT10" s="31"/>
      <c r="KCU10" s="31"/>
      <c r="KCV10" s="31"/>
      <c r="KCW10" s="31"/>
      <c r="KCX10" s="31"/>
      <c r="KCY10" s="31"/>
      <c r="KCZ10" s="31"/>
      <c r="KDA10" s="31"/>
      <c r="KDB10" s="31"/>
      <c r="KDC10" s="31"/>
      <c r="KDD10" s="31"/>
      <c r="KDE10" s="31"/>
      <c r="KDF10" s="31"/>
      <c r="KDG10" s="31"/>
      <c r="KDH10" s="31"/>
      <c r="KDI10" s="31"/>
      <c r="KDJ10" s="31"/>
      <c r="KDK10" s="31"/>
      <c r="KDL10" s="31"/>
      <c r="KDM10" s="31"/>
      <c r="KDN10" s="31"/>
      <c r="KDO10" s="31"/>
      <c r="KDP10" s="31"/>
      <c r="KDQ10" s="31"/>
      <c r="KDR10" s="31"/>
      <c r="KDS10" s="31"/>
      <c r="KDT10" s="31"/>
      <c r="KDU10" s="31"/>
      <c r="KDV10" s="31"/>
      <c r="KDW10" s="31"/>
      <c r="KDX10" s="31"/>
      <c r="KDY10" s="31"/>
      <c r="KDZ10" s="31"/>
      <c r="KEA10" s="31"/>
      <c r="KEB10" s="31"/>
      <c r="KEC10" s="31"/>
      <c r="KED10" s="31"/>
      <c r="KEE10" s="31"/>
      <c r="KEF10" s="31"/>
      <c r="KEG10" s="31"/>
      <c r="KEH10" s="31"/>
      <c r="KEI10" s="31"/>
      <c r="KEJ10" s="31"/>
      <c r="KEK10" s="31"/>
      <c r="KEL10" s="31"/>
      <c r="KEM10" s="31"/>
      <c r="KEN10" s="31"/>
      <c r="KEO10" s="31"/>
      <c r="KEP10" s="31"/>
      <c r="KEQ10" s="31"/>
      <c r="KER10" s="31"/>
      <c r="KES10" s="31"/>
      <c r="KET10" s="31"/>
      <c r="KEU10" s="31"/>
      <c r="KEV10" s="31"/>
      <c r="KEW10" s="31"/>
      <c r="KEX10" s="31"/>
      <c r="KEY10" s="31"/>
      <c r="KEZ10" s="31"/>
      <c r="KFA10" s="31"/>
      <c r="KFB10" s="31"/>
      <c r="KFC10" s="31"/>
      <c r="KFD10" s="31"/>
      <c r="KFE10" s="31"/>
      <c r="KFF10" s="31"/>
      <c r="KFG10" s="31"/>
      <c r="KFH10" s="31"/>
      <c r="KFI10" s="31"/>
      <c r="KFJ10" s="31"/>
      <c r="KFK10" s="31"/>
      <c r="KFL10" s="31"/>
      <c r="KFM10" s="31"/>
      <c r="KFN10" s="31"/>
      <c r="KFO10" s="31"/>
      <c r="KFP10" s="31"/>
      <c r="KFQ10" s="31"/>
      <c r="KFR10" s="31"/>
      <c r="KFS10" s="31"/>
      <c r="KFT10" s="31"/>
      <c r="KFU10" s="31"/>
      <c r="KFV10" s="31"/>
      <c r="KFW10" s="31"/>
      <c r="KFX10" s="31"/>
      <c r="KFY10" s="31"/>
      <c r="KFZ10" s="31"/>
      <c r="KGA10" s="31"/>
      <c r="KGB10" s="31"/>
      <c r="KGC10" s="31"/>
      <c r="KGD10" s="31"/>
      <c r="KGE10" s="31"/>
      <c r="KGF10" s="31"/>
      <c r="KGG10" s="31"/>
      <c r="KGH10" s="31"/>
      <c r="KGI10" s="31"/>
      <c r="KGJ10" s="31"/>
      <c r="KGK10" s="31"/>
      <c r="KGL10" s="31"/>
      <c r="KGM10" s="31"/>
      <c r="KGN10" s="31"/>
      <c r="KGO10" s="31"/>
      <c r="KGP10" s="31"/>
      <c r="KGQ10" s="31"/>
      <c r="KGR10" s="31"/>
      <c r="KGS10" s="31"/>
      <c r="KGT10" s="31"/>
      <c r="KGU10" s="31"/>
      <c r="KGV10" s="31"/>
      <c r="KGW10" s="31"/>
      <c r="KGX10" s="31"/>
      <c r="KGY10" s="31"/>
      <c r="KGZ10" s="31"/>
      <c r="KHA10" s="31"/>
      <c r="KHB10" s="31"/>
      <c r="KHC10" s="31"/>
      <c r="KHD10" s="31"/>
      <c r="KHE10" s="31"/>
      <c r="KHF10" s="31"/>
      <c r="KHG10" s="31"/>
      <c r="KHH10" s="31"/>
      <c r="KHI10" s="31"/>
      <c r="KHJ10" s="31"/>
      <c r="KHK10" s="31"/>
      <c r="KHL10" s="31"/>
      <c r="KHM10" s="31"/>
      <c r="KHN10" s="31"/>
      <c r="KHO10" s="31"/>
      <c r="KHP10" s="31"/>
      <c r="KHQ10" s="31"/>
      <c r="KHR10" s="31"/>
      <c r="KHS10" s="31"/>
      <c r="KHT10" s="31"/>
      <c r="KHU10" s="31"/>
      <c r="KHV10" s="31"/>
      <c r="KHW10" s="31"/>
      <c r="KHX10" s="31"/>
      <c r="KHY10" s="31"/>
      <c r="KHZ10" s="31"/>
      <c r="KIA10" s="31"/>
      <c r="KIB10" s="31"/>
      <c r="KIC10" s="31"/>
      <c r="KID10" s="31"/>
      <c r="KIE10" s="31"/>
      <c r="KIF10" s="31"/>
      <c r="KIG10" s="31"/>
      <c r="KIH10" s="31"/>
      <c r="KII10" s="31"/>
      <c r="KIJ10" s="31"/>
      <c r="KIK10" s="31"/>
      <c r="KIL10" s="31"/>
      <c r="KIM10" s="31"/>
      <c r="KIN10" s="31"/>
      <c r="KIO10" s="31"/>
      <c r="KIP10" s="31"/>
      <c r="KIQ10" s="31"/>
      <c r="KIR10" s="31"/>
      <c r="KIS10" s="31"/>
      <c r="KIT10" s="31"/>
      <c r="KIU10" s="31"/>
      <c r="KIV10" s="31"/>
      <c r="KIW10" s="31"/>
      <c r="KIX10" s="31"/>
      <c r="KIY10" s="31"/>
      <c r="KIZ10" s="31"/>
      <c r="KJA10" s="31"/>
      <c r="KJB10" s="31"/>
      <c r="KJC10" s="31"/>
      <c r="KJD10" s="31"/>
      <c r="KJE10" s="31"/>
      <c r="KJF10" s="31"/>
      <c r="KJG10" s="31"/>
      <c r="KJH10" s="31"/>
      <c r="KJI10" s="31"/>
      <c r="KJJ10" s="31"/>
      <c r="KJK10" s="31"/>
      <c r="KJL10" s="31"/>
      <c r="KJM10" s="31"/>
      <c r="KJN10" s="31"/>
      <c r="KJO10" s="31"/>
      <c r="KJP10" s="31"/>
      <c r="KJQ10" s="31"/>
      <c r="KJR10" s="31"/>
      <c r="KJS10" s="31"/>
      <c r="KJT10" s="31"/>
      <c r="KJU10" s="31"/>
      <c r="KJV10" s="31"/>
      <c r="KJW10" s="31"/>
      <c r="KJX10" s="31"/>
      <c r="KJY10" s="31"/>
      <c r="KJZ10" s="31"/>
      <c r="KKA10" s="31"/>
      <c r="KKB10" s="31"/>
      <c r="KKC10" s="31"/>
      <c r="KKD10" s="31"/>
      <c r="KKE10" s="31"/>
      <c r="KKF10" s="31"/>
      <c r="KKG10" s="31"/>
      <c r="KKH10" s="31"/>
      <c r="KKI10" s="31"/>
      <c r="KKJ10" s="31"/>
      <c r="KKK10" s="31"/>
      <c r="KKL10" s="31"/>
      <c r="KKM10" s="31"/>
      <c r="KKN10" s="31"/>
      <c r="KKO10" s="31"/>
      <c r="KKP10" s="31"/>
      <c r="KKQ10" s="31"/>
      <c r="KKR10" s="31"/>
      <c r="KKS10" s="31"/>
      <c r="KKT10" s="31"/>
      <c r="KKU10" s="31"/>
      <c r="KKV10" s="31"/>
      <c r="KKW10" s="31"/>
      <c r="KKX10" s="31"/>
      <c r="KKY10" s="31"/>
      <c r="KKZ10" s="31"/>
      <c r="KLA10" s="31"/>
      <c r="KLB10" s="31"/>
      <c r="KLC10" s="31"/>
      <c r="KLD10" s="31"/>
      <c r="KLE10" s="31"/>
      <c r="KLF10" s="31"/>
      <c r="KLG10" s="31"/>
      <c r="KLH10" s="31"/>
      <c r="KLI10" s="31"/>
      <c r="KLJ10" s="31"/>
      <c r="KLK10" s="31"/>
      <c r="KLL10" s="31"/>
      <c r="KLM10" s="31"/>
      <c r="KLN10" s="31"/>
      <c r="KLO10" s="31"/>
      <c r="KLP10" s="31"/>
      <c r="KLQ10" s="31"/>
      <c r="KLR10" s="31"/>
      <c r="KLS10" s="31"/>
      <c r="KLT10" s="31"/>
      <c r="KLU10" s="31"/>
      <c r="KLV10" s="31"/>
      <c r="KLW10" s="31"/>
      <c r="KLX10" s="31"/>
      <c r="KLY10" s="31"/>
      <c r="KLZ10" s="31"/>
      <c r="KMA10" s="31"/>
      <c r="KMB10" s="31"/>
      <c r="KMC10" s="31"/>
      <c r="KMD10" s="31"/>
      <c r="KME10" s="31"/>
      <c r="KMF10" s="31"/>
      <c r="KMG10" s="31"/>
      <c r="KMH10" s="31"/>
      <c r="KMI10" s="31"/>
      <c r="KMJ10" s="31"/>
      <c r="KMK10" s="31"/>
      <c r="KML10" s="31"/>
      <c r="KMM10" s="31"/>
      <c r="KMN10" s="31"/>
      <c r="KMO10" s="31"/>
      <c r="KMP10" s="31"/>
      <c r="KMQ10" s="31"/>
      <c r="KMR10" s="31"/>
      <c r="KMS10" s="31"/>
      <c r="KMT10" s="31"/>
      <c r="KMU10" s="31"/>
      <c r="KMV10" s="31"/>
      <c r="KMW10" s="31"/>
      <c r="KMX10" s="31"/>
      <c r="KMY10" s="31"/>
      <c r="KMZ10" s="31"/>
      <c r="KNA10" s="31"/>
      <c r="KNB10" s="31"/>
      <c r="KNC10" s="31"/>
      <c r="KND10" s="31"/>
      <c r="KNE10" s="31"/>
      <c r="KNF10" s="31"/>
      <c r="KNG10" s="31"/>
      <c r="KNH10" s="31"/>
      <c r="KNI10" s="31"/>
      <c r="KNJ10" s="31"/>
      <c r="KNK10" s="31"/>
      <c r="KNL10" s="31"/>
      <c r="KNM10" s="31"/>
      <c r="KNN10" s="31"/>
      <c r="KNO10" s="31"/>
      <c r="KNP10" s="31"/>
      <c r="KNQ10" s="31"/>
      <c r="KNR10" s="31"/>
      <c r="KNS10" s="31"/>
      <c r="KNT10" s="31"/>
      <c r="KNU10" s="31"/>
      <c r="KNV10" s="31"/>
      <c r="KNW10" s="31"/>
      <c r="KNX10" s="31"/>
      <c r="KNY10" s="31"/>
      <c r="KNZ10" s="31"/>
      <c r="KOA10" s="31"/>
      <c r="KOB10" s="31"/>
      <c r="KOC10" s="31"/>
      <c r="KOD10" s="31"/>
      <c r="KOE10" s="31"/>
      <c r="KOF10" s="31"/>
      <c r="KOG10" s="31"/>
      <c r="KOH10" s="31"/>
      <c r="KOI10" s="31"/>
      <c r="KOJ10" s="31"/>
      <c r="KOK10" s="31"/>
      <c r="KOL10" s="31"/>
      <c r="KOM10" s="31"/>
      <c r="KON10" s="31"/>
      <c r="KOO10" s="31"/>
      <c r="KOP10" s="31"/>
      <c r="KOQ10" s="31"/>
      <c r="KOR10" s="31"/>
      <c r="KOS10" s="31"/>
      <c r="KOT10" s="31"/>
      <c r="KOU10" s="31"/>
      <c r="KOV10" s="31"/>
      <c r="KOW10" s="31"/>
      <c r="KOX10" s="31"/>
      <c r="KOY10" s="31"/>
      <c r="KOZ10" s="31"/>
      <c r="KPA10" s="31"/>
      <c r="KPB10" s="31"/>
      <c r="KPC10" s="31"/>
      <c r="KPD10" s="31"/>
      <c r="KPE10" s="31"/>
      <c r="KPF10" s="31"/>
      <c r="KPG10" s="31"/>
      <c r="KPH10" s="31"/>
      <c r="KPI10" s="31"/>
      <c r="KPJ10" s="31"/>
      <c r="KPK10" s="31"/>
      <c r="KPL10" s="31"/>
      <c r="KPM10" s="31"/>
      <c r="KPN10" s="31"/>
      <c r="KPO10" s="31"/>
      <c r="KPP10" s="31"/>
      <c r="KPQ10" s="31"/>
      <c r="KPR10" s="31"/>
      <c r="KPS10" s="31"/>
      <c r="KPT10" s="31"/>
      <c r="KPU10" s="31"/>
      <c r="KPV10" s="31"/>
      <c r="KPW10" s="31"/>
      <c r="KPX10" s="31"/>
      <c r="KPY10" s="31"/>
      <c r="KPZ10" s="31"/>
      <c r="KQA10" s="31"/>
      <c r="KQB10" s="31"/>
      <c r="KQC10" s="31"/>
      <c r="KQD10" s="31"/>
      <c r="KQE10" s="31"/>
      <c r="KQF10" s="31"/>
      <c r="KQG10" s="31"/>
      <c r="KQH10" s="31"/>
      <c r="KQI10" s="31"/>
      <c r="KQJ10" s="31"/>
      <c r="KQK10" s="31"/>
      <c r="KQL10" s="31"/>
      <c r="KQM10" s="31"/>
      <c r="KQN10" s="31"/>
      <c r="KQO10" s="31"/>
      <c r="KQP10" s="31"/>
      <c r="KQQ10" s="31"/>
      <c r="KQR10" s="31"/>
      <c r="KQS10" s="31"/>
      <c r="KQT10" s="31"/>
      <c r="KQU10" s="31"/>
      <c r="KQV10" s="31"/>
      <c r="KQW10" s="31"/>
      <c r="KQX10" s="31"/>
      <c r="KQY10" s="31"/>
      <c r="KQZ10" s="31"/>
      <c r="KRA10" s="31"/>
      <c r="KRB10" s="31"/>
      <c r="KRC10" s="31"/>
      <c r="KRD10" s="31"/>
      <c r="KRE10" s="31"/>
      <c r="KRF10" s="31"/>
      <c r="KRG10" s="31"/>
      <c r="KRH10" s="31"/>
      <c r="KRI10" s="31"/>
      <c r="KRJ10" s="31"/>
      <c r="KRK10" s="31"/>
      <c r="KRL10" s="31"/>
      <c r="KRM10" s="31"/>
      <c r="KRN10" s="31"/>
      <c r="KRO10" s="31"/>
      <c r="KRP10" s="31"/>
      <c r="KRQ10" s="31"/>
      <c r="KRR10" s="31"/>
      <c r="KRS10" s="31"/>
      <c r="KRT10" s="31"/>
      <c r="KRU10" s="31"/>
      <c r="KRV10" s="31"/>
      <c r="KRW10" s="31"/>
      <c r="KRX10" s="31"/>
      <c r="KRY10" s="31"/>
      <c r="KRZ10" s="31"/>
      <c r="KSA10" s="31"/>
      <c r="KSB10" s="31"/>
      <c r="KSC10" s="31"/>
      <c r="KSD10" s="31"/>
      <c r="KSE10" s="31"/>
      <c r="KSF10" s="31"/>
      <c r="KSG10" s="31"/>
      <c r="KSH10" s="31"/>
      <c r="KSI10" s="31"/>
      <c r="KSJ10" s="31"/>
      <c r="KSK10" s="31"/>
      <c r="KSL10" s="31"/>
      <c r="KSM10" s="31"/>
      <c r="KSN10" s="31"/>
      <c r="KSO10" s="31"/>
      <c r="KSP10" s="31"/>
      <c r="KSQ10" s="31"/>
      <c r="KSR10" s="31"/>
      <c r="KSS10" s="31"/>
      <c r="KST10" s="31"/>
      <c r="KSU10" s="31"/>
      <c r="KSV10" s="31"/>
      <c r="KSW10" s="31"/>
      <c r="KSX10" s="31"/>
      <c r="KSY10" s="31"/>
      <c r="KSZ10" s="31"/>
      <c r="KTA10" s="31"/>
      <c r="KTB10" s="31"/>
      <c r="KTC10" s="31"/>
      <c r="KTD10" s="31"/>
      <c r="KTE10" s="31"/>
      <c r="KTF10" s="31"/>
      <c r="KTG10" s="31"/>
      <c r="KTH10" s="31"/>
      <c r="KTI10" s="31"/>
      <c r="KTJ10" s="31"/>
      <c r="KTK10" s="31"/>
      <c r="KTL10" s="31"/>
      <c r="KTM10" s="31"/>
      <c r="KTN10" s="31"/>
      <c r="KTO10" s="31"/>
      <c r="KTP10" s="31"/>
      <c r="KTQ10" s="31"/>
      <c r="KTR10" s="31"/>
      <c r="KTS10" s="31"/>
      <c r="KTT10" s="31"/>
      <c r="KTU10" s="31"/>
      <c r="KTV10" s="31"/>
      <c r="KTW10" s="31"/>
      <c r="KTX10" s="31"/>
      <c r="KTY10" s="31"/>
      <c r="KTZ10" s="31"/>
      <c r="KUA10" s="31"/>
      <c r="KUB10" s="31"/>
      <c r="KUC10" s="31"/>
      <c r="KUD10" s="31"/>
      <c r="KUE10" s="31"/>
      <c r="KUF10" s="31"/>
      <c r="KUG10" s="31"/>
      <c r="KUH10" s="31"/>
      <c r="KUI10" s="31"/>
      <c r="KUJ10" s="31"/>
      <c r="KUK10" s="31"/>
      <c r="KUL10" s="31"/>
      <c r="KUM10" s="31"/>
      <c r="KUN10" s="31"/>
      <c r="KUO10" s="31"/>
      <c r="KUP10" s="31"/>
      <c r="KUQ10" s="31"/>
      <c r="KUR10" s="31"/>
      <c r="KUS10" s="31"/>
      <c r="KUT10" s="31"/>
      <c r="KUU10" s="31"/>
      <c r="KUV10" s="31"/>
      <c r="KUW10" s="31"/>
      <c r="KUX10" s="31"/>
      <c r="KUY10" s="31"/>
      <c r="KUZ10" s="31"/>
      <c r="KVA10" s="31"/>
      <c r="KVB10" s="31"/>
      <c r="KVC10" s="31"/>
      <c r="KVD10" s="31"/>
      <c r="KVE10" s="31"/>
      <c r="KVF10" s="31"/>
      <c r="KVG10" s="31"/>
      <c r="KVH10" s="31"/>
      <c r="KVI10" s="31"/>
      <c r="KVJ10" s="31"/>
      <c r="KVK10" s="31"/>
      <c r="KVL10" s="31"/>
      <c r="KVM10" s="31"/>
      <c r="KVN10" s="31"/>
      <c r="KVO10" s="31"/>
      <c r="KVP10" s="31"/>
      <c r="KVQ10" s="31"/>
      <c r="KVR10" s="31"/>
      <c r="KVS10" s="31"/>
      <c r="KVT10" s="31"/>
      <c r="KVU10" s="31"/>
      <c r="KVV10" s="31"/>
      <c r="KVW10" s="31"/>
      <c r="KVX10" s="31"/>
      <c r="KVY10" s="31"/>
      <c r="KVZ10" s="31"/>
      <c r="KWA10" s="31"/>
      <c r="KWB10" s="31"/>
      <c r="KWC10" s="31"/>
      <c r="KWD10" s="31"/>
      <c r="KWE10" s="31"/>
      <c r="KWF10" s="31"/>
      <c r="KWG10" s="31"/>
      <c r="KWH10" s="31"/>
      <c r="KWI10" s="31"/>
      <c r="KWJ10" s="31"/>
      <c r="KWK10" s="31"/>
      <c r="KWL10" s="31"/>
      <c r="KWM10" s="31"/>
      <c r="KWN10" s="31"/>
      <c r="KWO10" s="31"/>
      <c r="KWP10" s="31"/>
      <c r="KWQ10" s="31"/>
      <c r="KWR10" s="31"/>
      <c r="KWS10" s="31"/>
      <c r="KWT10" s="31"/>
      <c r="KWU10" s="31"/>
      <c r="KWV10" s="31"/>
      <c r="KWW10" s="31"/>
      <c r="KWX10" s="31"/>
      <c r="KWY10" s="31"/>
      <c r="KWZ10" s="31"/>
      <c r="KXA10" s="31"/>
      <c r="KXB10" s="31"/>
      <c r="KXC10" s="31"/>
      <c r="KXD10" s="31"/>
      <c r="KXE10" s="31"/>
      <c r="KXF10" s="31"/>
      <c r="KXG10" s="31"/>
      <c r="KXH10" s="31"/>
      <c r="KXI10" s="31"/>
      <c r="KXJ10" s="31"/>
      <c r="KXK10" s="31"/>
      <c r="KXL10" s="31"/>
      <c r="KXM10" s="31"/>
      <c r="KXN10" s="31"/>
      <c r="KXO10" s="31"/>
      <c r="KXP10" s="31"/>
      <c r="KXQ10" s="31"/>
      <c r="KXR10" s="31"/>
      <c r="KXS10" s="31"/>
      <c r="KXT10" s="31"/>
      <c r="KXU10" s="31"/>
      <c r="KXV10" s="31"/>
      <c r="KXW10" s="31"/>
      <c r="KXX10" s="31"/>
      <c r="KXY10" s="31"/>
      <c r="KXZ10" s="31"/>
      <c r="KYA10" s="31"/>
      <c r="KYB10" s="31"/>
      <c r="KYC10" s="31"/>
      <c r="KYD10" s="31"/>
      <c r="KYE10" s="31"/>
      <c r="KYF10" s="31"/>
      <c r="KYG10" s="31"/>
      <c r="KYH10" s="31"/>
      <c r="KYI10" s="31"/>
      <c r="KYJ10" s="31"/>
      <c r="KYK10" s="31"/>
      <c r="KYL10" s="31"/>
      <c r="KYM10" s="31"/>
      <c r="KYN10" s="31"/>
      <c r="KYO10" s="31"/>
      <c r="KYP10" s="31"/>
      <c r="KYQ10" s="31"/>
      <c r="KYR10" s="31"/>
      <c r="KYS10" s="31"/>
      <c r="KYT10" s="31"/>
      <c r="KYU10" s="31"/>
      <c r="KYV10" s="31"/>
      <c r="KYW10" s="31"/>
      <c r="KYX10" s="31"/>
      <c r="KYY10" s="31"/>
      <c r="KYZ10" s="31"/>
      <c r="KZA10" s="31"/>
      <c r="KZB10" s="31"/>
      <c r="KZC10" s="31"/>
      <c r="KZD10" s="31"/>
      <c r="KZE10" s="31"/>
      <c r="KZF10" s="31"/>
      <c r="KZG10" s="31"/>
      <c r="KZH10" s="31"/>
      <c r="KZI10" s="31"/>
      <c r="KZJ10" s="31"/>
      <c r="KZK10" s="31"/>
      <c r="KZL10" s="31"/>
      <c r="KZM10" s="31"/>
      <c r="KZN10" s="31"/>
      <c r="KZO10" s="31"/>
      <c r="KZP10" s="31"/>
      <c r="KZQ10" s="31"/>
      <c r="KZR10" s="31"/>
      <c r="KZS10" s="31"/>
      <c r="KZT10" s="31"/>
      <c r="KZU10" s="31"/>
      <c r="KZV10" s="31"/>
      <c r="KZW10" s="31"/>
      <c r="KZX10" s="31"/>
      <c r="KZY10" s="31"/>
      <c r="KZZ10" s="31"/>
      <c r="LAA10" s="31"/>
      <c r="LAB10" s="31"/>
      <c r="LAC10" s="31"/>
      <c r="LAD10" s="31"/>
      <c r="LAE10" s="31"/>
      <c r="LAF10" s="31"/>
      <c r="LAG10" s="31"/>
      <c r="LAH10" s="31"/>
      <c r="LAI10" s="31"/>
      <c r="LAJ10" s="31"/>
      <c r="LAK10" s="31"/>
      <c r="LAL10" s="31"/>
      <c r="LAM10" s="31"/>
      <c r="LAN10" s="31"/>
      <c r="LAO10" s="31"/>
      <c r="LAP10" s="31"/>
      <c r="LAQ10" s="31"/>
      <c r="LAR10" s="31"/>
      <c r="LAS10" s="31"/>
      <c r="LAT10" s="31"/>
      <c r="LAU10" s="31"/>
      <c r="LAV10" s="31"/>
      <c r="LAW10" s="31"/>
      <c r="LAX10" s="31"/>
      <c r="LAY10" s="31"/>
      <c r="LAZ10" s="31"/>
      <c r="LBA10" s="31"/>
      <c r="LBB10" s="31"/>
      <c r="LBC10" s="31"/>
      <c r="LBD10" s="31"/>
      <c r="LBE10" s="31"/>
      <c r="LBF10" s="31"/>
      <c r="LBG10" s="31"/>
      <c r="LBH10" s="31"/>
      <c r="LBI10" s="31"/>
      <c r="LBJ10" s="31"/>
      <c r="LBK10" s="31"/>
      <c r="LBL10" s="31"/>
      <c r="LBM10" s="31"/>
      <c r="LBN10" s="31"/>
      <c r="LBO10" s="31"/>
      <c r="LBP10" s="31"/>
      <c r="LBQ10" s="31"/>
      <c r="LBR10" s="31"/>
      <c r="LBS10" s="31"/>
      <c r="LBT10" s="31"/>
      <c r="LBU10" s="31"/>
      <c r="LBV10" s="31"/>
      <c r="LBW10" s="31"/>
      <c r="LBX10" s="31"/>
      <c r="LBY10" s="31"/>
      <c r="LBZ10" s="31"/>
      <c r="LCA10" s="31"/>
      <c r="LCB10" s="31"/>
      <c r="LCC10" s="31"/>
      <c r="LCD10" s="31"/>
      <c r="LCE10" s="31"/>
      <c r="LCF10" s="31"/>
      <c r="LCG10" s="31"/>
      <c r="LCH10" s="31"/>
      <c r="LCI10" s="31"/>
      <c r="LCJ10" s="31"/>
      <c r="LCK10" s="31"/>
      <c r="LCL10" s="31"/>
      <c r="LCM10" s="31"/>
      <c r="LCN10" s="31"/>
      <c r="LCO10" s="31"/>
      <c r="LCP10" s="31"/>
      <c r="LCQ10" s="31"/>
      <c r="LCR10" s="31"/>
      <c r="LCS10" s="31"/>
      <c r="LCT10" s="31"/>
      <c r="LCU10" s="31"/>
      <c r="LCV10" s="31"/>
      <c r="LCW10" s="31"/>
      <c r="LCX10" s="31"/>
      <c r="LCY10" s="31"/>
      <c r="LCZ10" s="31"/>
      <c r="LDA10" s="31"/>
      <c r="LDB10" s="31"/>
      <c r="LDC10" s="31"/>
      <c r="LDD10" s="31"/>
      <c r="LDE10" s="31"/>
      <c r="LDF10" s="31"/>
      <c r="LDG10" s="31"/>
      <c r="LDH10" s="31"/>
      <c r="LDI10" s="31"/>
      <c r="LDJ10" s="31"/>
      <c r="LDK10" s="31"/>
      <c r="LDL10" s="31"/>
      <c r="LDM10" s="31"/>
      <c r="LDN10" s="31"/>
      <c r="LDO10" s="31"/>
      <c r="LDP10" s="31"/>
      <c r="LDQ10" s="31"/>
      <c r="LDR10" s="31"/>
      <c r="LDS10" s="31"/>
      <c r="LDT10" s="31"/>
      <c r="LDU10" s="31"/>
      <c r="LDV10" s="31"/>
      <c r="LDW10" s="31"/>
      <c r="LDX10" s="31"/>
      <c r="LDY10" s="31"/>
      <c r="LDZ10" s="31"/>
      <c r="LEA10" s="31"/>
      <c r="LEB10" s="31"/>
      <c r="LEC10" s="31"/>
      <c r="LED10" s="31"/>
      <c r="LEE10" s="31"/>
      <c r="LEF10" s="31"/>
      <c r="LEG10" s="31"/>
      <c r="LEH10" s="31"/>
      <c r="LEI10" s="31"/>
      <c r="LEJ10" s="31"/>
      <c r="LEK10" s="31"/>
      <c r="LEL10" s="31"/>
      <c r="LEM10" s="31"/>
      <c r="LEN10" s="31"/>
      <c r="LEO10" s="31"/>
      <c r="LEP10" s="31"/>
      <c r="LEQ10" s="31"/>
      <c r="LER10" s="31"/>
      <c r="LES10" s="31"/>
      <c r="LET10" s="31"/>
      <c r="LEU10" s="31"/>
      <c r="LEV10" s="31"/>
      <c r="LEW10" s="31"/>
      <c r="LEX10" s="31"/>
      <c r="LEY10" s="31"/>
      <c r="LEZ10" s="31"/>
      <c r="LFA10" s="31"/>
      <c r="LFB10" s="31"/>
      <c r="LFC10" s="31"/>
      <c r="LFD10" s="31"/>
      <c r="LFE10" s="31"/>
      <c r="LFF10" s="31"/>
      <c r="LFG10" s="31"/>
      <c r="LFH10" s="31"/>
      <c r="LFI10" s="31"/>
      <c r="LFJ10" s="31"/>
      <c r="LFK10" s="31"/>
      <c r="LFL10" s="31"/>
      <c r="LFM10" s="31"/>
      <c r="LFN10" s="31"/>
      <c r="LFO10" s="31"/>
      <c r="LFP10" s="31"/>
      <c r="LFQ10" s="31"/>
      <c r="LFR10" s="31"/>
      <c r="LFS10" s="31"/>
      <c r="LFT10" s="31"/>
      <c r="LFU10" s="31"/>
      <c r="LFV10" s="31"/>
      <c r="LFW10" s="31"/>
      <c r="LFX10" s="31"/>
      <c r="LFY10" s="31"/>
      <c r="LFZ10" s="31"/>
      <c r="LGA10" s="31"/>
      <c r="LGB10" s="31"/>
      <c r="LGC10" s="31"/>
      <c r="LGD10" s="31"/>
      <c r="LGE10" s="31"/>
      <c r="LGF10" s="31"/>
      <c r="LGG10" s="31"/>
      <c r="LGH10" s="31"/>
      <c r="LGI10" s="31"/>
      <c r="LGJ10" s="31"/>
      <c r="LGK10" s="31"/>
      <c r="LGL10" s="31"/>
      <c r="LGM10" s="31"/>
      <c r="LGN10" s="31"/>
      <c r="LGO10" s="31"/>
      <c r="LGP10" s="31"/>
      <c r="LGQ10" s="31"/>
      <c r="LGR10" s="31"/>
      <c r="LGS10" s="31"/>
      <c r="LGT10" s="31"/>
      <c r="LGU10" s="31"/>
      <c r="LGV10" s="31"/>
      <c r="LGW10" s="31"/>
      <c r="LGX10" s="31"/>
      <c r="LGY10" s="31"/>
      <c r="LGZ10" s="31"/>
      <c r="LHA10" s="31"/>
      <c r="LHB10" s="31"/>
      <c r="LHC10" s="31"/>
      <c r="LHD10" s="31"/>
      <c r="LHE10" s="31"/>
      <c r="LHF10" s="31"/>
      <c r="LHG10" s="31"/>
      <c r="LHH10" s="31"/>
      <c r="LHI10" s="31"/>
      <c r="LHJ10" s="31"/>
      <c r="LHK10" s="31"/>
      <c r="LHL10" s="31"/>
      <c r="LHM10" s="31"/>
      <c r="LHN10" s="31"/>
      <c r="LHO10" s="31"/>
      <c r="LHP10" s="31"/>
      <c r="LHQ10" s="31"/>
      <c r="LHR10" s="31"/>
      <c r="LHS10" s="31"/>
      <c r="LHT10" s="31"/>
      <c r="LHU10" s="31"/>
      <c r="LHV10" s="31"/>
      <c r="LHW10" s="31"/>
      <c r="LHX10" s="31"/>
      <c r="LHY10" s="31"/>
      <c r="LHZ10" s="31"/>
      <c r="LIA10" s="31"/>
      <c r="LIB10" s="31"/>
      <c r="LIC10" s="31"/>
      <c r="LID10" s="31"/>
      <c r="LIE10" s="31"/>
      <c r="LIF10" s="31"/>
      <c r="LIG10" s="31"/>
      <c r="LIH10" s="31"/>
      <c r="LII10" s="31"/>
      <c r="LIJ10" s="31"/>
      <c r="LIK10" s="31"/>
      <c r="LIL10" s="31"/>
      <c r="LIM10" s="31"/>
      <c r="LIN10" s="31"/>
      <c r="LIO10" s="31"/>
      <c r="LIP10" s="31"/>
      <c r="LIQ10" s="31"/>
      <c r="LIR10" s="31"/>
      <c r="LIS10" s="31"/>
      <c r="LIT10" s="31"/>
      <c r="LIU10" s="31"/>
      <c r="LIV10" s="31"/>
      <c r="LIW10" s="31"/>
      <c r="LIX10" s="31"/>
      <c r="LIY10" s="31"/>
      <c r="LIZ10" s="31"/>
      <c r="LJA10" s="31"/>
      <c r="LJB10" s="31"/>
      <c r="LJC10" s="31"/>
      <c r="LJD10" s="31"/>
      <c r="LJE10" s="31"/>
      <c r="LJF10" s="31"/>
      <c r="LJG10" s="31"/>
      <c r="LJH10" s="31"/>
      <c r="LJI10" s="31"/>
      <c r="LJJ10" s="31"/>
      <c r="LJK10" s="31"/>
      <c r="LJL10" s="31"/>
      <c r="LJM10" s="31"/>
      <c r="LJN10" s="31"/>
      <c r="LJO10" s="31"/>
      <c r="LJP10" s="31"/>
      <c r="LJQ10" s="31"/>
      <c r="LJR10" s="31"/>
      <c r="LJS10" s="31"/>
      <c r="LJT10" s="31"/>
      <c r="LJU10" s="31"/>
      <c r="LJV10" s="31"/>
      <c r="LJW10" s="31"/>
      <c r="LJX10" s="31"/>
      <c r="LJY10" s="31"/>
      <c r="LJZ10" s="31"/>
      <c r="LKA10" s="31"/>
      <c r="LKB10" s="31"/>
      <c r="LKC10" s="31"/>
      <c r="LKD10" s="31"/>
      <c r="LKE10" s="31"/>
      <c r="LKF10" s="31"/>
      <c r="LKG10" s="31"/>
      <c r="LKH10" s="31"/>
      <c r="LKI10" s="31"/>
      <c r="LKJ10" s="31"/>
      <c r="LKK10" s="31"/>
      <c r="LKL10" s="31"/>
      <c r="LKM10" s="31"/>
      <c r="LKN10" s="31"/>
      <c r="LKO10" s="31"/>
      <c r="LKP10" s="31"/>
      <c r="LKQ10" s="31"/>
      <c r="LKR10" s="31"/>
      <c r="LKS10" s="31"/>
      <c r="LKT10" s="31"/>
      <c r="LKU10" s="31"/>
      <c r="LKV10" s="31"/>
      <c r="LKW10" s="31"/>
      <c r="LKX10" s="31"/>
      <c r="LKY10" s="31"/>
      <c r="LKZ10" s="31"/>
      <c r="LLA10" s="31"/>
      <c r="LLB10" s="31"/>
      <c r="LLC10" s="31"/>
      <c r="LLD10" s="31"/>
      <c r="LLE10" s="31"/>
      <c r="LLF10" s="31"/>
      <c r="LLG10" s="31"/>
      <c r="LLH10" s="31"/>
      <c r="LLI10" s="31"/>
      <c r="LLJ10" s="31"/>
      <c r="LLK10" s="31"/>
      <c r="LLL10" s="31"/>
      <c r="LLM10" s="31"/>
      <c r="LLN10" s="31"/>
      <c r="LLO10" s="31"/>
      <c r="LLP10" s="31"/>
      <c r="LLQ10" s="31"/>
      <c r="LLR10" s="31"/>
      <c r="LLS10" s="31"/>
      <c r="LLT10" s="31"/>
      <c r="LLU10" s="31"/>
      <c r="LLV10" s="31"/>
      <c r="LLW10" s="31"/>
      <c r="LLX10" s="31"/>
      <c r="LLY10" s="31"/>
      <c r="LLZ10" s="31"/>
      <c r="LMA10" s="31"/>
      <c r="LMB10" s="31"/>
      <c r="LMC10" s="31"/>
      <c r="LMD10" s="31"/>
      <c r="LME10" s="31"/>
      <c r="LMF10" s="31"/>
      <c r="LMG10" s="31"/>
      <c r="LMH10" s="31"/>
      <c r="LMI10" s="31"/>
      <c r="LMJ10" s="31"/>
      <c r="LMK10" s="31"/>
      <c r="LML10" s="31"/>
      <c r="LMM10" s="31"/>
      <c r="LMN10" s="31"/>
      <c r="LMO10" s="31"/>
      <c r="LMP10" s="31"/>
      <c r="LMQ10" s="31"/>
      <c r="LMR10" s="31"/>
      <c r="LMS10" s="31"/>
      <c r="LMT10" s="31"/>
      <c r="LMU10" s="31"/>
      <c r="LMV10" s="31"/>
      <c r="LMW10" s="31"/>
      <c r="LMX10" s="31"/>
      <c r="LMY10" s="31"/>
      <c r="LMZ10" s="31"/>
      <c r="LNA10" s="31"/>
      <c r="LNB10" s="31"/>
      <c r="LNC10" s="31"/>
      <c r="LND10" s="31"/>
      <c r="LNE10" s="31"/>
      <c r="LNF10" s="31"/>
      <c r="LNG10" s="31"/>
      <c r="LNH10" s="31"/>
      <c r="LNI10" s="31"/>
      <c r="LNJ10" s="31"/>
      <c r="LNK10" s="31"/>
      <c r="LNL10" s="31"/>
      <c r="LNM10" s="31"/>
      <c r="LNN10" s="31"/>
      <c r="LNO10" s="31"/>
      <c r="LNP10" s="31"/>
      <c r="LNQ10" s="31"/>
      <c r="LNR10" s="31"/>
      <c r="LNS10" s="31"/>
      <c r="LNT10" s="31"/>
      <c r="LNU10" s="31"/>
      <c r="LNV10" s="31"/>
      <c r="LNW10" s="31"/>
      <c r="LNX10" s="31"/>
      <c r="LNY10" s="31"/>
      <c r="LNZ10" s="31"/>
      <c r="LOA10" s="31"/>
      <c r="LOB10" s="31"/>
      <c r="LOC10" s="31"/>
      <c r="LOD10" s="31"/>
      <c r="LOE10" s="31"/>
      <c r="LOF10" s="31"/>
      <c r="LOG10" s="31"/>
      <c r="LOH10" s="31"/>
      <c r="LOI10" s="31"/>
      <c r="LOJ10" s="31"/>
      <c r="LOK10" s="31"/>
      <c r="LOL10" s="31"/>
      <c r="LOM10" s="31"/>
      <c r="LON10" s="31"/>
      <c r="LOO10" s="31"/>
      <c r="LOP10" s="31"/>
      <c r="LOQ10" s="31"/>
      <c r="LOR10" s="31"/>
      <c r="LOS10" s="31"/>
      <c r="LOT10" s="31"/>
      <c r="LOU10" s="31"/>
      <c r="LOV10" s="31"/>
      <c r="LOW10" s="31"/>
      <c r="LOX10" s="31"/>
      <c r="LOY10" s="31"/>
      <c r="LOZ10" s="31"/>
      <c r="LPA10" s="31"/>
      <c r="LPB10" s="31"/>
      <c r="LPC10" s="31"/>
      <c r="LPD10" s="31"/>
      <c r="LPE10" s="31"/>
      <c r="LPF10" s="31"/>
      <c r="LPG10" s="31"/>
      <c r="LPH10" s="31"/>
      <c r="LPI10" s="31"/>
      <c r="LPJ10" s="31"/>
      <c r="LPK10" s="31"/>
      <c r="LPL10" s="31"/>
      <c r="LPM10" s="31"/>
      <c r="LPN10" s="31"/>
      <c r="LPO10" s="31"/>
      <c r="LPP10" s="31"/>
      <c r="LPQ10" s="31"/>
      <c r="LPR10" s="31"/>
      <c r="LPS10" s="31"/>
      <c r="LPT10" s="31"/>
      <c r="LPU10" s="31"/>
      <c r="LPV10" s="31"/>
      <c r="LPW10" s="31"/>
      <c r="LPX10" s="31"/>
      <c r="LPY10" s="31"/>
      <c r="LPZ10" s="31"/>
      <c r="LQA10" s="31"/>
      <c r="LQB10" s="31"/>
      <c r="LQC10" s="31"/>
      <c r="LQD10" s="31"/>
      <c r="LQE10" s="31"/>
      <c r="LQF10" s="31"/>
      <c r="LQG10" s="31"/>
      <c r="LQH10" s="31"/>
      <c r="LQI10" s="31"/>
      <c r="LQJ10" s="31"/>
      <c r="LQK10" s="31"/>
      <c r="LQL10" s="31"/>
      <c r="LQM10" s="31"/>
      <c r="LQN10" s="31"/>
      <c r="LQO10" s="31"/>
      <c r="LQP10" s="31"/>
      <c r="LQQ10" s="31"/>
      <c r="LQR10" s="31"/>
      <c r="LQS10" s="31"/>
      <c r="LQT10" s="31"/>
      <c r="LQU10" s="31"/>
      <c r="LQV10" s="31"/>
      <c r="LQW10" s="31"/>
      <c r="LQX10" s="31"/>
      <c r="LQY10" s="31"/>
      <c r="LQZ10" s="31"/>
      <c r="LRA10" s="31"/>
      <c r="LRB10" s="31"/>
      <c r="LRC10" s="31"/>
      <c r="LRD10" s="31"/>
      <c r="LRE10" s="31"/>
      <c r="LRF10" s="31"/>
      <c r="LRG10" s="31"/>
      <c r="LRH10" s="31"/>
      <c r="LRI10" s="31"/>
      <c r="LRJ10" s="31"/>
      <c r="LRK10" s="31"/>
      <c r="LRL10" s="31"/>
      <c r="LRM10" s="31"/>
      <c r="LRN10" s="31"/>
      <c r="LRO10" s="31"/>
      <c r="LRP10" s="31"/>
      <c r="LRQ10" s="31"/>
      <c r="LRR10" s="31"/>
      <c r="LRS10" s="31"/>
      <c r="LRT10" s="31"/>
      <c r="LRU10" s="31"/>
      <c r="LRV10" s="31"/>
      <c r="LRW10" s="31"/>
      <c r="LRX10" s="31"/>
      <c r="LRY10" s="31"/>
      <c r="LRZ10" s="31"/>
      <c r="LSA10" s="31"/>
      <c r="LSB10" s="31"/>
      <c r="LSC10" s="31"/>
      <c r="LSD10" s="31"/>
      <c r="LSE10" s="31"/>
      <c r="LSF10" s="31"/>
      <c r="LSG10" s="31"/>
      <c r="LSH10" s="31"/>
      <c r="LSI10" s="31"/>
      <c r="LSJ10" s="31"/>
      <c r="LSK10" s="31"/>
      <c r="LSL10" s="31"/>
      <c r="LSM10" s="31"/>
      <c r="LSN10" s="31"/>
      <c r="LSO10" s="31"/>
      <c r="LSP10" s="31"/>
      <c r="LSQ10" s="31"/>
      <c r="LSR10" s="31"/>
      <c r="LSS10" s="31"/>
      <c r="LST10" s="31"/>
      <c r="LSU10" s="31"/>
      <c r="LSV10" s="31"/>
      <c r="LSW10" s="31"/>
      <c r="LSX10" s="31"/>
      <c r="LSY10" s="31"/>
      <c r="LSZ10" s="31"/>
      <c r="LTA10" s="31"/>
      <c r="LTB10" s="31"/>
      <c r="LTC10" s="31"/>
      <c r="LTD10" s="31"/>
      <c r="LTE10" s="31"/>
      <c r="LTF10" s="31"/>
      <c r="LTG10" s="31"/>
      <c r="LTH10" s="31"/>
      <c r="LTI10" s="31"/>
      <c r="LTJ10" s="31"/>
      <c r="LTK10" s="31"/>
      <c r="LTL10" s="31"/>
      <c r="LTM10" s="31"/>
      <c r="LTN10" s="31"/>
      <c r="LTO10" s="31"/>
      <c r="LTP10" s="31"/>
      <c r="LTQ10" s="31"/>
      <c r="LTR10" s="31"/>
      <c r="LTS10" s="31"/>
      <c r="LTT10" s="31"/>
      <c r="LTU10" s="31"/>
      <c r="LTV10" s="31"/>
      <c r="LTW10" s="31"/>
      <c r="LTX10" s="31"/>
      <c r="LTY10" s="31"/>
      <c r="LTZ10" s="31"/>
      <c r="LUA10" s="31"/>
      <c r="LUB10" s="31"/>
      <c r="LUC10" s="31"/>
      <c r="LUD10" s="31"/>
      <c r="LUE10" s="31"/>
      <c r="LUF10" s="31"/>
      <c r="LUG10" s="31"/>
      <c r="LUH10" s="31"/>
      <c r="LUI10" s="31"/>
      <c r="LUJ10" s="31"/>
      <c r="LUK10" s="31"/>
      <c r="LUL10" s="31"/>
      <c r="LUM10" s="31"/>
      <c r="LUN10" s="31"/>
      <c r="LUO10" s="31"/>
      <c r="LUP10" s="31"/>
      <c r="LUQ10" s="31"/>
      <c r="LUR10" s="31"/>
      <c r="LUS10" s="31"/>
      <c r="LUT10" s="31"/>
      <c r="LUU10" s="31"/>
      <c r="LUV10" s="31"/>
      <c r="LUW10" s="31"/>
      <c r="LUX10" s="31"/>
      <c r="LUY10" s="31"/>
      <c r="LUZ10" s="31"/>
      <c r="LVA10" s="31"/>
      <c r="LVB10" s="31"/>
      <c r="LVC10" s="31"/>
      <c r="LVD10" s="31"/>
      <c r="LVE10" s="31"/>
      <c r="LVF10" s="31"/>
      <c r="LVG10" s="31"/>
      <c r="LVH10" s="31"/>
      <c r="LVI10" s="31"/>
      <c r="LVJ10" s="31"/>
      <c r="LVK10" s="31"/>
      <c r="LVL10" s="31"/>
      <c r="LVM10" s="31"/>
      <c r="LVN10" s="31"/>
      <c r="LVO10" s="31"/>
      <c r="LVP10" s="31"/>
      <c r="LVQ10" s="31"/>
      <c r="LVR10" s="31"/>
      <c r="LVS10" s="31"/>
      <c r="LVT10" s="31"/>
      <c r="LVU10" s="31"/>
      <c r="LVV10" s="31"/>
      <c r="LVW10" s="31"/>
      <c r="LVX10" s="31"/>
      <c r="LVY10" s="31"/>
      <c r="LVZ10" s="31"/>
      <c r="LWA10" s="31"/>
      <c r="LWB10" s="31"/>
      <c r="LWC10" s="31"/>
      <c r="LWD10" s="31"/>
      <c r="LWE10" s="31"/>
      <c r="LWF10" s="31"/>
      <c r="LWG10" s="31"/>
      <c r="LWH10" s="31"/>
      <c r="LWI10" s="31"/>
      <c r="LWJ10" s="31"/>
      <c r="LWK10" s="31"/>
      <c r="LWL10" s="31"/>
      <c r="LWM10" s="31"/>
      <c r="LWN10" s="31"/>
      <c r="LWO10" s="31"/>
      <c r="LWP10" s="31"/>
      <c r="LWQ10" s="31"/>
      <c r="LWR10" s="31"/>
      <c r="LWS10" s="31"/>
      <c r="LWT10" s="31"/>
      <c r="LWU10" s="31"/>
      <c r="LWV10" s="31"/>
      <c r="LWW10" s="31"/>
      <c r="LWX10" s="31"/>
      <c r="LWY10" s="31"/>
      <c r="LWZ10" s="31"/>
      <c r="LXA10" s="31"/>
      <c r="LXB10" s="31"/>
      <c r="LXC10" s="31"/>
      <c r="LXD10" s="31"/>
      <c r="LXE10" s="31"/>
      <c r="LXF10" s="31"/>
      <c r="LXG10" s="31"/>
      <c r="LXH10" s="31"/>
      <c r="LXI10" s="31"/>
      <c r="LXJ10" s="31"/>
      <c r="LXK10" s="31"/>
      <c r="LXL10" s="31"/>
      <c r="LXM10" s="31"/>
      <c r="LXN10" s="31"/>
      <c r="LXO10" s="31"/>
      <c r="LXP10" s="31"/>
      <c r="LXQ10" s="31"/>
      <c r="LXR10" s="31"/>
      <c r="LXS10" s="31"/>
      <c r="LXT10" s="31"/>
      <c r="LXU10" s="31"/>
      <c r="LXV10" s="31"/>
      <c r="LXW10" s="31"/>
      <c r="LXX10" s="31"/>
      <c r="LXY10" s="31"/>
      <c r="LXZ10" s="31"/>
      <c r="LYA10" s="31"/>
      <c r="LYB10" s="31"/>
      <c r="LYC10" s="31"/>
      <c r="LYD10" s="31"/>
      <c r="LYE10" s="31"/>
      <c r="LYF10" s="31"/>
      <c r="LYG10" s="31"/>
      <c r="LYH10" s="31"/>
      <c r="LYI10" s="31"/>
      <c r="LYJ10" s="31"/>
      <c r="LYK10" s="31"/>
      <c r="LYL10" s="31"/>
      <c r="LYM10" s="31"/>
      <c r="LYN10" s="31"/>
      <c r="LYO10" s="31"/>
      <c r="LYP10" s="31"/>
      <c r="LYQ10" s="31"/>
      <c r="LYR10" s="31"/>
      <c r="LYS10" s="31"/>
      <c r="LYT10" s="31"/>
      <c r="LYU10" s="31"/>
      <c r="LYV10" s="31"/>
      <c r="LYW10" s="31"/>
      <c r="LYX10" s="31"/>
      <c r="LYY10" s="31"/>
      <c r="LYZ10" s="31"/>
      <c r="LZA10" s="31"/>
      <c r="LZB10" s="31"/>
      <c r="LZC10" s="31"/>
      <c r="LZD10" s="31"/>
      <c r="LZE10" s="31"/>
      <c r="LZF10" s="31"/>
      <c r="LZG10" s="31"/>
      <c r="LZH10" s="31"/>
      <c r="LZI10" s="31"/>
      <c r="LZJ10" s="31"/>
      <c r="LZK10" s="31"/>
      <c r="LZL10" s="31"/>
      <c r="LZM10" s="31"/>
      <c r="LZN10" s="31"/>
      <c r="LZO10" s="31"/>
      <c r="LZP10" s="31"/>
      <c r="LZQ10" s="31"/>
      <c r="LZR10" s="31"/>
      <c r="LZS10" s="31"/>
      <c r="LZT10" s="31"/>
      <c r="LZU10" s="31"/>
      <c r="LZV10" s="31"/>
      <c r="LZW10" s="31"/>
      <c r="LZX10" s="31"/>
      <c r="LZY10" s="31"/>
      <c r="LZZ10" s="31"/>
      <c r="MAA10" s="31"/>
      <c r="MAB10" s="31"/>
      <c r="MAC10" s="31"/>
      <c r="MAD10" s="31"/>
      <c r="MAE10" s="31"/>
      <c r="MAF10" s="31"/>
      <c r="MAG10" s="31"/>
      <c r="MAH10" s="31"/>
      <c r="MAI10" s="31"/>
      <c r="MAJ10" s="31"/>
      <c r="MAK10" s="31"/>
      <c r="MAL10" s="31"/>
      <c r="MAM10" s="31"/>
      <c r="MAN10" s="31"/>
      <c r="MAO10" s="31"/>
      <c r="MAP10" s="31"/>
      <c r="MAQ10" s="31"/>
      <c r="MAR10" s="31"/>
      <c r="MAS10" s="31"/>
      <c r="MAT10" s="31"/>
      <c r="MAU10" s="31"/>
      <c r="MAV10" s="31"/>
      <c r="MAW10" s="31"/>
      <c r="MAX10" s="31"/>
      <c r="MAY10" s="31"/>
      <c r="MAZ10" s="31"/>
      <c r="MBA10" s="31"/>
      <c r="MBB10" s="31"/>
      <c r="MBC10" s="31"/>
      <c r="MBD10" s="31"/>
      <c r="MBE10" s="31"/>
      <c r="MBF10" s="31"/>
      <c r="MBG10" s="31"/>
      <c r="MBH10" s="31"/>
      <c r="MBI10" s="31"/>
      <c r="MBJ10" s="31"/>
      <c r="MBK10" s="31"/>
      <c r="MBL10" s="31"/>
      <c r="MBM10" s="31"/>
      <c r="MBN10" s="31"/>
      <c r="MBO10" s="31"/>
      <c r="MBP10" s="31"/>
      <c r="MBQ10" s="31"/>
      <c r="MBR10" s="31"/>
      <c r="MBS10" s="31"/>
      <c r="MBT10" s="31"/>
      <c r="MBU10" s="31"/>
      <c r="MBV10" s="31"/>
      <c r="MBW10" s="31"/>
      <c r="MBX10" s="31"/>
      <c r="MBY10" s="31"/>
      <c r="MBZ10" s="31"/>
      <c r="MCA10" s="31"/>
      <c r="MCB10" s="31"/>
      <c r="MCC10" s="31"/>
      <c r="MCD10" s="31"/>
      <c r="MCE10" s="31"/>
      <c r="MCF10" s="31"/>
      <c r="MCG10" s="31"/>
      <c r="MCH10" s="31"/>
      <c r="MCI10" s="31"/>
      <c r="MCJ10" s="31"/>
      <c r="MCK10" s="31"/>
      <c r="MCL10" s="31"/>
      <c r="MCM10" s="31"/>
      <c r="MCN10" s="31"/>
      <c r="MCO10" s="31"/>
      <c r="MCP10" s="31"/>
      <c r="MCQ10" s="31"/>
      <c r="MCR10" s="31"/>
      <c r="MCS10" s="31"/>
      <c r="MCT10" s="31"/>
      <c r="MCU10" s="31"/>
      <c r="MCV10" s="31"/>
      <c r="MCW10" s="31"/>
      <c r="MCX10" s="31"/>
      <c r="MCY10" s="31"/>
      <c r="MCZ10" s="31"/>
      <c r="MDA10" s="31"/>
      <c r="MDB10" s="31"/>
      <c r="MDC10" s="31"/>
      <c r="MDD10" s="31"/>
      <c r="MDE10" s="31"/>
      <c r="MDF10" s="31"/>
      <c r="MDG10" s="31"/>
      <c r="MDH10" s="31"/>
      <c r="MDI10" s="31"/>
      <c r="MDJ10" s="31"/>
      <c r="MDK10" s="31"/>
      <c r="MDL10" s="31"/>
      <c r="MDM10" s="31"/>
      <c r="MDN10" s="31"/>
      <c r="MDO10" s="31"/>
      <c r="MDP10" s="31"/>
      <c r="MDQ10" s="31"/>
      <c r="MDR10" s="31"/>
      <c r="MDS10" s="31"/>
      <c r="MDT10" s="31"/>
      <c r="MDU10" s="31"/>
      <c r="MDV10" s="31"/>
      <c r="MDW10" s="31"/>
      <c r="MDX10" s="31"/>
      <c r="MDY10" s="31"/>
      <c r="MDZ10" s="31"/>
      <c r="MEA10" s="31"/>
      <c r="MEB10" s="31"/>
      <c r="MEC10" s="31"/>
      <c r="MED10" s="31"/>
      <c r="MEE10" s="31"/>
      <c r="MEF10" s="31"/>
      <c r="MEG10" s="31"/>
      <c r="MEH10" s="31"/>
      <c r="MEI10" s="31"/>
      <c r="MEJ10" s="31"/>
      <c r="MEK10" s="31"/>
      <c r="MEL10" s="31"/>
      <c r="MEM10" s="31"/>
      <c r="MEN10" s="31"/>
      <c r="MEO10" s="31"/>
      <c r="MEP10" s="31"/>
      <c r="MEQ10" s="31"/>
      <c r="MER10" s="31"/>
      <c r="MES10" s="31"/>
      <c r="MET10" s="31"/>
      <c r="MEU10" s="31"/>
      <c r="MEV10" s="31"/>
      <c r="MEW10" s="31"/>
      <c r="MEX10" s="31"/>
      <c r="MEY10" s="31"/>
      <c r="MEZ10" s="31"/>
      <c r="MFA10" s="31"/>
      <c r="MFB10" s="31"/>
      <c r="MFC10" s="31"/>
      <c r="MFD10" s="31"/>
      <c r="MFE10" s="31"/>
      <c r="MFF10" s="31"/>
      <c r="MFG10" s="31"/>
      <c r="MFH10" s="31"/>
      <c r="MFI10" s="31"/>
      <c r="MFJ10" s="31"/>
      <c r="MFK10" s="31"/>
      <c r="MFL10" s="31"/>
      <c r="MFM10" s="31"/>
      <c r="MFN10" s="31"/>
      <c r="MFO10" s="31"/>
      <c r="MFP10" s="31"/>
      <c r="MFQ10" s="31"/>
      <c r="MFR10" s="31"/>
      <c r="MFS10" s="31"/>
      <c r="MFT10" s="31"/>
      <c r="MFU10" s="31"/>
      <c r="MFV10" s="31"/>
      <c r="MFW10" s="31"/>
      <c r="MFX10" s="31"/>
      <c r="MFY10" s="31"/>
      <c r="MFZ10" s="31"/>
      <c r="MGA10" s="31"/>
      <c r="MGB10" s="31"/>
      <c r="MGC10" s="31"/>
      <c r="MGD10" s="31"/>
      <c r="MGE10" s="31"/>
      <c r="MGF10" s="31"/>
      <c r="MGG10" s="31"/>
      <c r="MGH10" s="31"/>
      <c r="MGI10" s="31"/>
      <c r="MGJ10" s="31"/>
      <c r="MGK10" s="31"/>
      <c r="MGL10" s="31"/>
      <c r="MGM10" s="31"/>
      <c r="MGN10" s="31"/>
      <c r="MGO10" s="31"/>
      <c r="MGP10" s="31"/>
      <c r="MGQ10" s="31"/>
      <c r="MGR10" s="31"/>
      <c r="MGS10" s="31"/>
      <c r="MGT10" s="31"/>
      <c r="MGU10" s="31"/>
      <c r="MGV10" s="31"/>
      <c r="MGW10" s="31"/>
      <c r="MGX10" s="31"/>
      <c r="MGY10" s="31"/>
      <c r="MGZ10" s="31"/>
      <c r="MHA10" s="31"/>
      <c r="MHB10" s="31"/>
      <c r="MHC10" s="31"/>
      <c r="MHD10" s="31"/>
      <c r="MHE10" s="31"/>
      <c r="MHF10" s="31"/>
      <c r="MHG10" s="31"/>
      <c r="MHH10" s="31"/>
      <c r="MHI10" s="31"/>
      <c r="MHJ10" s="31"/>
      <c r="MHK10" s="31"/>
      <c r="MHL10" s="31"/>
      <c r="MHM10" s="31"/>
      <c r="MHN10" s="31"/>
      <c r="MHO10" s="31"/>
      <c r="MHP10" s="31"/>
      <c r="MHQ10" s="31"/>
      <c r="MHR10" s="31"/>
      <c r="MHS10" s="31"/>
      <c r="MHT10" s="31"/>
      <c r="MHU10" s="31"/>
      <c r="MHV10" s="31"/>
      <c r="MHW10" s="31"/>
      <c r="MHX10" s="31"/>
      <c r="MHY10" s="31"/>
      <c r="MHZ10" s="31"/>
      <c r="MIA10" s="31"/>
      <c r="MIB10" s="31"/>
      <c r="MIC10" s="31"/>
      <c r="MID10" s="31"/>
      <c r="MIE10" s="31"/>
      <c r="MIF10" s="31"/>
      <c r="MIG10" s="31"/>
      <c r="MIH10" s="31"/>
      <c r="MII10" s="31"/>
      <c r="MIJ10" s="31"/>
      <c r="MIK10" s="31"/>
      <c r="MIL10" s="31"/>
      <c r="MIM10" s="31"/>
      <c r="MIN10" s="31"/>
      <c r="MIO10" s="31"/>
      <c r="MIP10" s="31"/>
      <c r="MIQ10" s="31"/>
      <c r="MIR10" s="31"/>
      <c r="MIS10" s="31"/>
      <c r="MIT10" s="31"/>
      <c r="MIU10" s="31"/>
      <c r="MIV10" s="31"/>
      <c r="MIW10" s="31"/>
      <c r="MIX10" s="31"/>
      <c r="MIY10" s="31"/>
      <c r="MIZ10" s="31"/>
      <c r="MJA10" s="31"/>
      <c r="MJB10" s="31"/>
      <c r="MJC10" s="31"/>
      <c r="MJD10" s="31"/>
      <c r="MJE10" s="31"/>
      <c r="MJF10" s="31"/>
      <c r="MJG10" s="31"/>
      <c r="MJH10" s="31"/>
      <c r="MJI10" s="31"/>
      <c r="MJJ10" s="31"/>
      <c r="MJK10" s="31"/>
      <c r="MJL10" s="31"/>
      <c r="MJM10" s="31"/>
      <c r="MJN10" s="31"/>
      <c r="MJO10" s="31"/>
      <c r="MJP10" s="31"/>
      <c r="MJQ10" s="31"/>
      <c r="MJR10" s="31"/>
      <c r="MJS10" s="31"/>
      <c r="MJT10" s="31"/>
      <c r="MJU10" s="31"/>
      <c r="MJV10" s="31"/>
      <c r="MJW10" s="31"/>
      <c r="MJX10" s="31"/>
      <c r="MJY10" s="31"/>
      <c r="MJZ10" s="31"/>
      <c r="MKA10" s="31"/>
      <c r="MKB10" s="31"/>
      <c r="MKC10" s="31"/>
      <c r="MKD10" s="31"/>
      <c r="MKE10" s="31"/>
      <c r="MKF10" s="31"/>
      <c r="MKG10" s="31"/>
      <c r="MKH10" s="31"/>
      <c r="MKI10" s="31"/>
      <c r="MKJ10" s="31"/>
      <c r="MKK10" s="31"/>
      <c r="MKL10" s="31"/>
      <c r="MKM10" s="31"/>
      <c r="MKN10" s="31"/>
      <c r="MKO10" s="31"/>
      <c r="MKP10" s="31"/>
      <c r="MKQ10" s="31"/>
      <c r="MKR10" s="31"/>
      <c r="MKS10" s="31"/>
      <c r="MKT10" s="31"/>
      <c r="MKU10" s="31"/>
      <c r="MKV10" s="31"/>
      <c r="MKW10" s="31"/>
      <c r="MKX10" s="31"/>
      <c r="MKY10" s="31"/>
      <c r="MKZ10" s="31"/>
      <c r="MLA10" s="31"/>
      <c r="MLB10" s="31"/>
      <c r="MLC10" s="31"/>
      <c r="MLD10" s="31"/>
      <c r="MLE10" s="31"/>
      <c r="MLF10" s="31"/>
      <c r="MLG10" s="31"/>
      <c r="MLH10" s="31"/>
      <c r="MLI10" s="31"/>
      <c r="MLJ10" s="31"/>
      <c r="MLK10" s="31"/>
      <c r="MLL10" s="31"/>
      <c r="MLM10" s="31"/>
      <c r="MLN10" s="31"/>
      <c r="MLO10" s="31"/>
      <c r="MLP10" s="31"/>
      <c r="MLQ10" s="31"/>
      <c r="MLR10" s="31"/>
      <c r="MLS10" s="31"/>
      <c r="MLT10" s="31"/>
      <c r="MLU10" s="31"/>
      <c r="MLV10" s="31"/>
      <c r="MLW10" s="31"/>
      <c r="MLX10" s="31"/>
      <c r="MLY10" s="31"/>
      <c r="MLZ10" s="31"/>
      <c r="MMA10" s="31"/>
      <c r="MMB10" s="31"/>
      <c r="MMC10" s="31"/>
      <c r="MMD10" s="31"/>
      <c r="MME10" s="31"/>
      <c r="MMF10" s="31"/>
      <c r="MMG10" s="31"/>
      <c r="MMH10" s="31"/>
      <c r="MMI10" s="31"/>
      <c r="MMJ10" s="31"/>
      <c r="MMK10" s="31"/>
      <c r="MML10" s="31"/>
      <c r="MMM10" s="31"/>
      <c r="MMN10" s="31"/>
      <c r="MMO10" s="31"/>
      <c r="MMP10" s="31"/>
      <c r="MMQ10" s="31"/>
      <c r="MMR10" s="31"/>
      <c r="MMS10" s="31"/>
      <c r="MMT10" s="31"/>
      <c r="MMU10" s="31"/>
      <c r="MMV10" s="31"/>
      <c r="MMW10" s="31"/>
      <c r="MMX10" s="31"/>
      <c r="MMY10" s="31"/>
      <c r="MMZ10" s="31"/>
      <c r="MNA10" s="31"/>
      <c r="MNB10" s="31"/>
      <c r="MNC10" s="31"/>
      <c r="MND10" s="31"/>
      <c r="MNE10" s="31"/>
      <c r="MNF10" s="31"/>
      <c r="MNG10" s="31"/>
      <c r="MNH10" s="31"/>
      <c r="MNI10" s="31"/>
      <c r="MNJ10" s="31"/>
      <c r="MNK10" s="31"/>
      <c r="MNL10" s="31"/>
      <c r="MNM10" s="31"/>
      <c r="MNN10" s="31"/>
      <c r="MNO10" s="31"/>
      <c r="MNP10" s="31"/>
      <c r="MNQ10" s="31"/>
      <c r="MNR10" s="31"/>
      <c r="MNS10" s="31"/>
      <c r="MNT10" s="31"/>
      <c r="MNU10" s="31"/>
      <c r="MNV10" s="31"/>
      <c r="MNW10" s="31"/>
      <c r="MNX10" s="31"/>
      <c r="MNY10" s="31"/>
      <c r="MNZ10" s="31"/>
      <c r="MOA10" s="31"/>
      <c r="MOB10" s="31"/>
      <c r="MOC10" s="31"/>
      <c r="MOD10" s="31"/>
      <c r="MOE10" s="31"/>
      <c r="MOF10" s="31"/>
      <c r="MOG10" s="31"/>
      <c r="MOH10" s="31"/>
      <c r="MOI10" s="31"/>
      <c r="MOJ10" s="31"/>
      <c r="MOK10" s="31"/>
      <c r="MOL10" s="31"/>
      <c r="MOM10" s="31"/>
      <c r="MON10" s="31"/>
      <c r="MOO10" s="31"/>
      <c r="MOP10" s="31"/>
      <c r="MOQ10" s="31"/>
      <c r="MOR10" s="31"/>
      <c r="MOS10" s="31"/>
      <c r="MOT10" s="31"/>
      <c r="MOU10" s="31"/>
      <c r="MOV10" s="31"/>
      <c r="MOW10" s="31"/>
      <c r="MOX10" s="31"/>
      <c r="MOY10" s="31"/>
      <c r="MOZ10" s="31"/>
      <c r="MPA10" s="31"/>
      <c r="MPB10" s="31"/>
      <c r="MPC10" s="31"/>
      <c r="MPD10" s="31"/>
      <c r="MPE10" s="31"/>
      <c r="MPF10" s="31"/>
      <c r="MPG10" s="31"/>
      <c r="MPH10" s="31"/>
      <c r="MPI10" s="31"/>
      <c r="MPJ10" s="31"/>
      <c r="MPK10" s="31"/>
      <c r="MPL10" s="31"/>
      <c r="MPM10" s="31"/>
      <c r="MPN10" s="31"/>
      <c r="MPO10" s="31"/>
      <c r="MPP10" s="31"/>
      <c r="MPQ10" s="31"/>
      <c r="MPR10" s="31"/>
      <c r="MPS10" s="31"/>
      <c r="MPT10" s="31"/>
      <c r="MPU10" s="31"/>
      <c r="MPV10" s="31"/>
      <c r="MPW10" s="31"/>
      <c r="MPX10" s="31"/>
      <c r="MPY10" s="31"/>
      <c r="MPZ10" s="31"/>
      <c r="MQA10" s="31"/>
      <c r="MQB10" s="31"/>
      <c r="MQC10" s="31"/>
      <c r="MQD10" s="31"/>
      <c r="MQE10" s="31"/>
      <c r="MQF10" s="31"/>
      <c r="MQG10" s="31"/>
      <c r="MQH10" s="31"/>
      <c r="MQI10" s="31"/>
      <c r="MQJ10" s="31"/>
      <c r="MQK10" s="31"/>
      <c r="MQL10" s="31"/>
      <c r="MQM10" s="31"/>
      <c r="MQN10" s="31"/>
      <c r="MQO10" s="31"/>
      <c r="MQP10" s="31"/>
      <c r="MQQ10" s="31"/>
      <c r="MQR10" s="31"/>
      <c r="MQS10" s="31"/>
      <c r="MQT10" s="31"/>
      <c r="MQU10" s="31"/>
      <c r="MQV10" s="31"/>
      <c r="MQW10" s="31"/>
      <c r="MQX10" s="31"/>
      <c r="MQY10" s="31"/>
      <c r="MQZ10" s="31"/>
      <c r="MRA10" s="31"/>
      <c r="MRB10" s="31"/>
      <c r="MRC10" s="31"/>
      <c r="MRD10" s="31"/>
      <c r="MRE10" s="31"/>
      <c r="MRF10" s="31"/>
      <c r="MRG10" s="31"/>
      <c r="MRH10" s="31"/>
      <c r="MRI10" s="31"/>
      <c r="MRJ10" s="31"/>
      <c r="MRK10" s="31"/>
      <c r="MRL10" s="31"/>
      <c r="MRM10" s="31"/>
      <c r="MRN10" s="31"/>
      <c r="MRO10" s="31"/>
      <c r="MRP10" s="31"/>
      <c r="MRQ10" s="31"/>
      <c r="MRR10" s="31"/>
      <c r="MRS10" s="31"/>
      <c r="MRT10" s="31"/>
      <c r="MRU10" s="31"/>
      <c r="MRV10" s="31"/>
      <c r="MRW10" s="31"/>
      <c r="MRX10" s="31"/>
      <c r="MRY10" s="31"/>
      <c r="MRZ10" s="31"/>
      <c r="MSA10" s="31"/>
      <c r="MSB10" s="31"/>
      <c r="MSC10" s="31"/>
      <c r="MSD10" s="31"/>
      <c r="MSE10" s="31"/>
      <c r="MSF10" s="31"/>
      <c r="MSG10" s="31"/>
      <c r="MSH10" s="31"/>
      <c r="MSI10" s="31"/>
      <c r="MSJ10" s="31"/>
      <c r="MSK10" s="31"/>
      <c r="MSL10" s="31"/>
      <c r="MSM10" s="31"/>
      <c r="MSN10" s="31"/>
      <c r="MSO10" s="31"/>
      <c r="MSP10" s="31"/>
      <c r="MSQ10" s="31"/>
      <c r="MSR10" s="31"/>
      <c r="MSS10" s="31"/>
      <c r="MST10" s="31"/>
      <c r="MSU10" s="31"/>
      <c r="MSV10" s="31"/>
      <c r="MSW10" s="31"/>
      <c r="MSX10" s="31"/>
      <c r="MSY10" s="31"/>
      <c r="MSZ10" s="31"/>
      <c r="MTA10" s="31"/>
      <c r="MTB10" s="31"/>
      <c r="MTC10" s="31"/>
      <c r="MTD10" s="31"/>
      <c r="MTE10" s="31"/>
      <c r="MTF10" s="31"/>
      <c r="MTG10" s="31"/>
      <c r="MTH10" s="31"/>
      <c r="MTI10" s="31"/>
      <c r="MTJ10" s="31"/>
      <c r="MTK10" s="31"/>
      <c r="MTL10" s="31"/>
      <c r="MTM10" s="31"/>
      <c r="MTN10" s="31"/>
      <c r="MTO10" s="31"/>
      <c r="MTP10" s="31"/>
      <c r="MTQ10" s="31"/>
      <c r="MTR10" s="31"/>
      <c r="MTS10" s="31"/>
      <c r="MTT10" s="31"/>
      <c r="MTU10" s="31"/>
      <c r="MTV10" s="31"/>
      <c r="MTW10" s="31"/>
      <c r="MTX10" s="31"/>
      <c r="MTY10" s="31"/>
      <c r="MTZ10" s="31"/>
      <c r="MUA10" s="31"/>
      <c r="MUB10" s="31"/>
      <c r="MUC10" s="31"/>
      <c r="MUD10" s="31"/>
      <c r="MUE10" s="31"/>
      <c r="MUF10" s="31"/>
      <c r="MUG10" s="31"/>
      <c r="MUH10" s="31"/>
      <c r="MUI10" s="31"/>
      <c r="MUJ10" s="31"/>
      <c r="MUK10" s="31"/>
      <c r="MUL10" s="31"/>
      <c r="MUM10" s="31"/>
      <c r="MUN10" s="31"/>
      <c r="MUO10" s="31"/>
      <c r="MUP10" s="31"/>
      <c r="MUQ10" s="31"/>
      <c r="MUR10" s="31"/>
      <c r="MUS10" s="31"/>
      <c r="MUT10" s="31"/>
      <c r="MUU10" s="31"/>
      <c r="MUV10" s="31"/>
      <c r="MUW10" s="31"/>
      <c r="MUX10" s="31"/>
      <c r="MUY10" s="31"/>
      <c r="MUZ10" s="31"/>
      <c r="MVA10" s="31"/>
      <c r="MVB10" s="31"/>
      <c r="MVC10" s="31"/>
      <c r="MVD10" s="31"/>
      <c r="MVE10" s="31"/>
      <c r="MVF10" s="31"/>
      <c r="MVG10" s="31"/>
      <c r="MVH10" s="31"/>
      <c r="MVI10" s="31"/>
      <c r="MVJ10" s="31"/>
      <c r="MVK10" s="31"/>
      <c r="MVL10" s="31"/>
      <c r="MVM10" s="31"/>
      <c r="MVN10" s="31"/>
      <c r="MVO10" s="31"/>
      <c r="MVP10" s="31"/>
      <c r="MVQ10" s="31"/>
      <c r="MVR10" s="31"/>
      <c r="MVS10" s="31"/>
      <c r="MVT10" s="31"/>
      <c r="MVU10" s="31"/>
      <c r="MVV10" s="31"/>
      <c r="MVW10" s="31"/>
      <c r="MVX10" s="31"/>
      <c r="MVY10" s="31"/>
      <c r="MVZ10" s="31"/>
      <c r="MWA10" s="31"/>
      <c r="MWB10" s="31"/>
      <c r="MWC10" s="31"/>
      <c r="MWD10" s="31"/>
      <c r="MWE10" s="31"/>
      <c r="MWF10" s="31"/>
      <c r="MWG10" s="31"/>
      <c r="MWH10" s="31"/>
      <c r="MWI10" s="31"/>
      <c r="MWJ10" s="31"/>
      <c r="MWK10" s="31"/>
      <c r="MWL10" s="31"/>
      <c r="MWM10" s="31"/>
      <c r="MWN10" s="31"/>
      <c r="MWO10" s="31"/>
      <c r="MWP10" s="31"/>
      <c r="MWQ10" s="31"/>
      <c r="MWR10" s="31"/>
      <c r="MWS10" s="31"/>
      <c r="MWT10" s="31"/>
      <c r="MWU10" s="31"/>
      <c r="MWV10" s="31"/>
      <c r="MWW10" s="31"/>
      <c r="MWX10" s="31"/>
      <c r="MWY10" s="31"/>
      <c r="MWZ10" s="31"/>
      <c r="MXA10" s="31"/>
      <c r="MXB10" s="31"/>
      <c r="MXC10" s="31"/>
      <c r="MXD10" s="31"/>
      <c r="MXE10" s="31"/>
      <c r="MXF10" s="31"/>
      <c r="MXG10" s="31"/>
      <c r="MXH10" s="31"/>
      <c r="MXI10" s="31"/>
      <c r="MXJ10" s="31"/>
      <c r="MXK10" s="31"/>
      <c r="MXL10" s="31"/>
      <c r="MXM10" s="31"/>
      <c r="MXN10" s="31"/>
      <c r="MXO10" s="31"/>
      <c r="MXP10" s="31"/>
      <c r="MXQ10" s="31"/>
      <c r="MXR10" s="31"/>
      <c r="MXS10" s="31"/>
      <c r="MXT10" s="31"/>
      <c r="MXU10" s="31"/>
      <c r="MXV10" s="31"/>
      <c r="MXW10" s="31"/>
      <c r="MXX10" s="31"/>
      <c r="MXY10" s="31"/>
      <c r="MXZ10" s="31"/>
      <c r="MYA10" s="31"/>
      <c r="MYB10" s="31"/>
      <c r="MYC10" s="31"/>
      <c r="MYD10" s="31"/>
      <c r="MYE10" s="31"/>
      <c r="MYF10" s="31"/>
      <c r="MYG10" s="31"/>
      <c r="MYH10" s="31"/>
      <c r="MYI10" s="31"/>
      <c r="MYJ10" s="31"/>
      <c r="MYK10" s="31"/>
      <c r="MYL10" s="31"/>
      <c r="MYM10" s="31"/>
      <c r="MYN10" s="31"/>
      <c r="MYO10" s="31"/>
      <c r="MYP10" s="31"/>
      <c r="MYQ10" s="31"/>
      <c r="MYR10" s="31"/>
      <c r="MYS10" s="31"/>
      <c r="MYT10" s="31"/>
      <c r="MYU10" s="31"/>
      <c r="MYV10" s="31"/>
      <c r="MYW10" s="31"/>
      <c r="MYX10" s="31"/>
      <c r="MYY10" s="31"/>
      <c r="MYZ10" s="31"/>
      <c r="MZA10" s="31"/>
      <c r="MZB10" s="31"/>
      <c r="MZC10" s="31"/>
      <c r="MZD10" s="31"/>
      <c r="MZE10" s="31"/>
      <c r="MZF10" s="31"/>
      <c r="MZG10" s="31"/>
      <c r="MZH10" s="31"/>
      <c r="MZI10" s="31"/>
      <c r="MZJ10" s="31"/>
      <c r="MZK10" s="31"/>
      <c r="MZL10" s="31"/>
      <c r="MZM10" s="31"/>
      <c r="MZN10" s="31"/>
      <c r="MZO10" s="31"/>
      <c r="MZP10" s="31"/>
      <c r="MZQ10" s="31"/>
      <c r="MZR10" s="31"/>
      <c r="MZS10" s="31"/>
      <c r="MZT10" s="31"/>
      <c r="MZU10" s="31"/>
      <c r="MZV10" s="31"/>
      <c r="MZW10" s="31"/>
      <c r="MZX10" s="31"/>
      <c r="MZY10" s="31"/>
      <c r="MZZ10" s="31"/>
      <c r="NAA10" s="31"/>
      <c r="NAB10" s="31"/>
      <c r="NAC10" s="31"/>
      <c r="NAD10" s="31"/>
      <c r="NAE10" s="31"/>
      <c r="NAF10" s="31"/>
      <c r="NAG10" s="31"/>
      <c r="NAH10" s="31"/>
      <c r="NAI10" s="31"/>
      <c r="NAJ10" s="31"/>
      <c r="NAK10" s="31"/>
      <c r="NAL10" s="31"/>
      <c r="NAM10" s="31"/>
      <c r="NAN10" s="31"/>
      <c r="NAO10" s="31"/>
      <c r="NAP10" s="31"/>
      <c r="NAQ10" s="31"/>
      <c r="NAR10" s="31"/>
      <c r="NAS10" s="31"/>
      <c r="NAT10" s="31"/>
      <c r="NAU10" s="31"/>
      <c r="NAV10" s="31"/>
      <c r="NAW10" s="31"/>
      <c r="NAX10" s="31"/>
      <c r="NAY10" s="31"/>
      <c r="NAZ10" s="31"/>
      <c r="NBA10" s="31"/>
      <c r="NBB10" s="31"/>
      <c r="NBC10" s="31"/>
      <c r="NBD10" s="31"/>
      <c r="NBE10" s="31"/>
      <c r="NBF10" s="31"/>
      <c r="NBG10" s="31"/>
      <c r="NBH10" s="31"/>
      <c r="NBI10" s="31"/>
      <c r="NBJ10" s="31"/>
      <c r="NBK10" s="31"/>
      <c r="NBL10" s="31"/>
      <c r="NBM10" s="31"/>
      <c r="NBN10" s="31"/>
      <c r="NBO10" s="31"/>
      <c r="NBP10" s="31"/>
      <c r="NBQ10" s="31"/>
      <c r="NBR10" s="31"/>
      <c r="NBS10" s="31"/>
      <c r="NBT10" s="31"/>
      <c r="NBU10" s="31"/>
      <c r="NBV10" s="31"/>
      <c r="NBW10" s="31"/>
      <c r="NBX10" s="31"/>
      <c r="NBY10" s="31"/>
      <c r="NBZ10" s="31"/>
      <c r="NCA10" s="31"/>
      <c r="NCB10" s="31"/>
      <c r="NCC10" s="31"/>
      <c r="NCD10" s="31"/>
      <c r="NCE10" s="31"/>
      <c r="NCF10" s="31"/>
      <c r="NCG10" s="31"/>
      <c r="NCH10" s="31"/>
      <c r="NCI10" s="31"/>
      <c r="NCJ10" s="31"/>
      <c r="NCK10" s="31"/>
      <c r="NCL10" s="31"/>
      <c r="NCM10" s="31"/>
      <c r="NCN10" s="31"/>
      <c r="NCO10" s="31"/>
      <c r="NCP10" s="31"/>
      <c r="NCQ10" s="31"/>
      <c r="NCR10" s="31"/>
      <c r="NCS10" s="31"/>
      <c r="NCT10" s="31"/>
      <c r="NCU10" s="31"/>
      <c r="NCV10" s="31"/>
      <c r="NCW10" s="31"/>
      <c r="NCX10" s="31"/>
      <c r="NCY10" s="31"/>
      <c r="NCZ10" s="31"/>
      <c r="NDA10" s="31"/>
      <c r="NDB10" s="31"/>
      <c r="NDC10" s="31"/>
      <c r="NDD10" s="31"/>
      <c r="NDE10" s="31"/>
      <c r="NDF10" s="31"/>
      <c r="NDG10" s="31"/>
      <c r="NDH10" s="31"/>
      <c r="NDI10" s="31"/>
      <c r="NDJ10" s="31"/>
      <c r="NDK10" s="31"/>
      <c r="NDL10" s="31"/>
      <c r="NDM10" s="31"/>
      <c r="NDN10" s="31"/>
      <c r="NDO10" s="31"/>
      <c r="NDP10" s="31"/>
      <c r="NDQ10" s="31"/>
      <c r="NDR10" s="31"/>
      <c r="NDS10" s="31"/>
      <c r="NDT10" s="31"/>
      <c r="NDU10" s="31"/>
      <c r="NDV10" s="31"/>
      <c r="NDW10" s="31"/>
      <c r="NDX10" s="31"/>
      <c r="NDY10" s="31"/>
      <c r="NDZ10" s="31"/>
      <c r="NEA10" s="31"/>
      <c r="NEB10" s="31"/>
      <c r="NEC10" s="31"/>
      <c r="NED10" s="31"/>
      <c r="NEE10" s="31"/>
      <c r="NEF10" s="31"/>
      <c r="NEG10" s="31"/>
      <c r="NEH10" s="31"/>
      <c r="NEI10" s="31"/>
      <c r="NEJ10" s="31"/>
      <c r="NEK10" s="31"/>
      <c r="NEL10" s="31"/>
      <c r="NEM10" s="31"/>
      <c r="NEN10" s="31"/>
      <c r="NEO10" s="31"/>
      <c r="NEP10" s="31"/>
      <c r="NEQ10" s="31"/>
      <c r="NER10" s="31"/>
      <c r="NES10" s="31"/>
      <c r="NET10" s="31"/>
      <c r="NEU10" s="31"/>
      <c r="NEV10" s="31"/>
      <c r="NEW10" s="31"/>
      <c r="NEX10" s="31"/>
      <c r="NEY10" s="31"/>
      <c r="NEZ10" s="31"/>
      <c r="NFA10" s="31"/>
      <c r="NFB10" s="31"/>
      <c r="NFC10" s="31"/>
      <c r="NFD10" s="31"/>
      <c r="NFE10" s="31"/>
      <c r="NFF10" s="31"/>
      <c r="NFG10" s="31"/>
      <c r="NFH10" s="31"/>
      <c r="NFI10" s="31"/>
      <c r="NFJ10" s="31"/>
      <c r="NFK10" s="31"/>
      <c r="NFL10" s="31"/>
      <c r="NFM10" s="31"/>
      <c r="NFN10" s="31"/>
      <c r="NFO10" s="31"/>
      <c r="NFP10" s="31"/>
      <c r="NFQ10" s="31"/>
      <c r="NFR10" s="31"/>
      <c r="NFS10" s="31"/>
      <c r="NFT10" s="31"/>
      <c r="NFU10" s="31"/>
      <c r="NFV10" s="31"/>
      <c r="NFW10" s="31"/>
      <c r="NFX10" s="31"/>
      <c r="NFY10" s="31"/>
      <c r="NFZ10" s="31"/>
      <c r="NGA10" s="31"/>
      <c r="NGB10" s="31"/>
      <c r="NGC10" s="31"/>
      <c r="NGD10" s="31"/>
      <c r="NGE10" s="31"/>
      <c r="NGF10" s="31"/>
      <c r="NGG10" s="31"/>
      <c r="NGH10" s="31"/>
      <c r="NGI10" s="31"/>
      <c r="NGJ10" s="31"/>
      <c r="NGK10" s="31"/>
      <c r="NGL10" s="31"/>
      <c r="NGM10" s="31"/>
      <c r="NGN10" s="31"/>
      <c r="NGO10" s="31"/>
      <c r="NGP10" s="31"/>
      <c r="NGQ10" s="31"/>
      <c r="NGR10" s="31"/>
      <c r="NGS10" s="31"/>
      <c r="NGT10" s="31"/>
      <c r="NGU10" s="31"/>
      <c r="NGV10" s="31"/>
      <c r="NGW10" s="31"/>
      <c r="NGX10" s="31"/>
      <c r="NGY10" s="31"/>
      <c r="NGZ10" s="31"/>
      <c r="NHA10" s="31"/>
      <c r="NHB10" s="31"/>
      <c r="NHC10" s="31"/>
      <c r="NHD10" s="31"/>
      <c r="NHE10" s="31"/>
      <c r="NHF10" s="31"/>
      <c r="NHG10" s="31"/>
      <c r="NHH10" s="31"/>
      <c r="NHI10" s="31"/>
      <c r="NHJ10" s="31"/>
      <c r="NHK10" s="31"/>
      <c r="NHL10" s="31"/>
      <c r="NHM10" s="31"/>
      <c r="NHN10" s="31"/>
      <c r="NHO10" s="31"/>
      <c r="NHP10" s="31"/>
      <c r="NHQ10" s="31"/>
      <c r="NHR10" s="31"/>
      <c r="NHS10" s="31"/>
      <c r="NHT10" s="31"/>
      <c r="NHU10" s="31"/>
      <c r="NHV10" s="31"/>
      <c r="NHW10" s="31"/>
      <c r="NHX10" s="31"/>
      <c r="NHY10" s="31"/>
      <c r="NHZ10" s="31"/>
      <c r="NIA10" s="31"/>
      <c r="NIB10" s="31"/>
      <c r="NIC10" s="31"/>
      <c r="NID10" s="31"/>
      <c r="NIE10" s="31"/>
      <c r="NIF10" s="31"/>
      <c r="NIG10" s="31"/>
      <c r="NIH10" s="31"/>
      <c r="NII10" s="31"/>
      <c r="NIJ10" s="31"/>
      <c r="NIK10" s="31"/>
      <c r="NIL10" s="31"/>
      <c r="NIM10" s="31"/>
      <c r="NIN10" s="31"/>
      <c r="NIO10" s="31"/>
      <c r="NIP10" s="31"/>
      <c r="NIQ10" s="31"/>
      <c r="NIR10" s="31"/>
      <c r="NIS10" s="31"/>
      <c r="NIT10" s="31"/>
      <c r="NIU10" s="31"/>
      <c r="NIV10" s="31"/>
      <c r="NIW10" s="31"/>
      <c r="NIX10" s="31"/>
      <c r="NIY10" s="31"/>
      <c r="NIZ10" s="31"/>
      <c r="NJA10" s="31"/>
      <c r="NJB10" s="31"/>
      <c r="NJC10" s="31"/>
      <c r="NJD10" s="31"/>
      <c r="NJE10" s="31"/>
      <c r="NJF10" s="31"/>
      <c r="NJG10" s="31"/>
      <c r="NJH10" s="31"/>
      <c r="NJI10" s="31"/>
      <c r="NJJ10" s="31"/>
      <c r="NJK10" s="31"/>
      <c r="NJL10" s="31"/>
      <c r="NJM10" s="31"/>
      <c r="NJN10" s="31"/>
      <c r="NJO10" s="31"/>
      <c r="NJP10" s="31"/>
      <c r="NJQ10" s="31"/>
      <c r="NJR10" s="31"/>
      <c r="NJS10" s="31"/>
      <c r="NJT10" s="31"/>
      <c r="NJU10" s="31"/>
      <c r="NJV10" s="31"/>
      <c r="NJW10" s="31"/>
      <c r="NJX10" s="31"/>
      <c r="NJY10" s="31"/>
      <c r="NJZ10" s="31"/>
      <c r="NKA10" s="31"/>
      <c r="NKB10" s="31"/>
      <c r="NKC10" s="31"/>
      <c r="NKD10" s="31"/>
      <c r="NKE10" s="31"/>
      <c r="NKF10" s="31"/>
      <c r="NKG10" s="31"/>
      <c r="NKH10" s="31"/>
      <c r="NKI10" s="31"/>
      <c r="NKJ10" s="31"/>
      <c r="NKK10" s="31"/>
      <c r="NKL10" s="31"/>
      <c r="NKM10" s="31"/>
      <c r="NKN10" s="31"/>
      <c r="NKO10" s="31"/>
      <c r="NKP10" s="31"/>
      <c r="NKQ10" s="31"/>
      <c r="NKR10" s="31"/>
      <c r="NKS10" s="31"/>
      <c r="NKT10" s="31"/>
      <c r="NKU10" s="31"/>
      <c r="NKV10" s="31"/>
      <c r="NKW10" s="31"/>
      <c r="NKX10" s="31"/>
      <c r="NKY10" s="31"/>
      <c r="NKZ10" s="31"/>
      <c r="NLA10" s="31"/>
      <c r="NLB10" s="31"/>
      <c r="NLC10" s="31"/>
      <c r="NLD10" s="31"/>
      <c r="NLE10" s="31"/>
      <c r="NLF10" s="31"/>
      <c r="NLG10" s="31"/>
      <c r="NLH10" s="31"/>
      <c r="NLI10" s="31"/>
      <c r="NLJ10" s="31"/>
      <c r="NLK10" s="31"/>
      <c r="NLL10" s="31"/>
      <c r="NLM10" s="31"/>
      <c r="NLN10" s="31"/>
      <c r="NLO10" s="31"/>
      <c r="NLP10" s="31"/>
      <c r="NLQ10" s="31"/>
      <c r="NLR10" s="31"/>
      <c r="NLS10" s="31"/>
      <c r="NLT10" s="31"/>
      <c r="NLU10" s="31"/>
      <c r="NLV10" s="31"/>
      <c r="NLW10" s="31"/>
      <c r="NLX10" s="31"/>
      <c r="NLY10" s="31"/>
      <c r="NLZ10" s="31"/>
      <c r="NMA10" s="31"/>
      <c r="NMB10" s="31"/>
      <c r="NMC10" s="31"/>
      <c r="NMD10" s="31"/>
      <c r="NME10" s="31"/>
      <c r="NMF10" s="31"/>
      <c r="NMG10" s="31"/>
      <c r="NMH10" s="31"/>
      <c r="NMI10" s="31"/>
      <c r="NMJ10" s="31"/>
      <c r="NMK10" s="31"/>
      <c r="NML10" s="31"/>
      <c r="NMM10" s="31"/>
      <c r="NMN10" s="31"/>
      <c r="NMO10" s="31"/>
      <c r="NMP10" s="31"/>
      <c r="NMQ10" s="31"/>
      <c r="NMR10" s="31"/>
      <c r="NMS10" s="31"/>
      <c r="NMT10" s="31"/>
      <c r="NMU10" s="31"/>
      <c r="NMV10" s="31"/>
      <c r="NMW10" s="31"/>
      <c r="NMX10" s="31"/>
      <c r="NMY10" s="31"/>
      <c r="NMZ10" s="31"/>
      <c r="NNA10" s="31"/>
      <c r="NNB10" s="31"/>
      <c r="NNC10" s="31"/>
      <c r="NND10" s="31"/>
      <c r="NNE10" s="31"/>
      <c r="NNF10" s="31"/>
      <c r="NNG10" s="31"/>
      <c r="NNH10" s="31"/>
      <c r="NNI10" s="31"/>
      <c r="NNJ10" s="31"/>
      <c r="NNK10" s="31"/>
      <c r="NNL10" s="31"/>
      <c r="NNM10" s="31"/>
      <c r="NNN10" s="31"/>
      <c r="NNO10" s="31"/>
      <c r="NNP10" s="31"/>
      <c r="NNQ10" s="31"/>
      <c r="NNR10" s="31"/>
      <c r="NNS10" s="31"/>
      <c r="NNT10" s="31"/>
      <c r="NNU10" s="31"/>
      <c r="NNV10" s="31"/>
      <c r="NNW10" s="31"/>
      <c r="NNX10" s="31"/>
      <c r="NNY10" s="31"/>
      <c r="NNZ10" s="31"/>
      <c r="NOA10" s="31"/>
      <c r="NOB10" s="31"/>
      <c r="NOC10" s="31"/>
      <c r="NOD10" s="31"/>
      <c r="NOE10" s="31"/>
      <c r="NOF10" s="31"/>
      <c r="NOG10" s="31"/>
      <c r="NOH10" s="31"/>
      <c r="NOI10" s="31"/>
      <c r="NOJ10" s="31"/>
      <c r="NOK10" s="31"/>
      <c r="NOL10" s="31"/>
      <c r="NOM10" s="31"/>
      <c r="NON10" s="31"/>
      <c r="NOO10" s="31"/>
      <c r="NOP10" s="31"/>
      <c r="NOQ10" s="31"/>
      <c r="NOR10" s="31"/>
      <c r="NOS10" s="31"/>
      <c r="NOT10" s="31"/>
      <c r="NOU10" s="31"/>
      <c r="NOV10" s="31"/>
      <c r="NOW10" s="31"/>
      <c r="NOX10" s="31"/>
      <c r="NOY10" s="31"/>
      <c r="NOZ10" s="31"/>
      <c r="NPA10" s="31"/>
      <c r="NPB10" s="31"/>
      <c r="NPC10" s="31"/>
      <c r="NPD10" s="31"/>
      <c r="NPE10" s="31"/>
      <c r="NPF10" s="31"/>
      <c r="NPG10" s="31"/>
      <c r="NPH10" s="31"/>
      <c r="NPI10" s="31"/>
      <c r="NPJ10" s="31"/>
      <c r="NPK10" s="31"/>
      <c r="NPL10" s="31"/>
      <c r="NPM10" s="31"/>
      <c r="NPN10" s="31"/>
      <c r="NPO10" s="31"/>
      <c r="NPP10" s="31"/>
      <c r="NPQ10" s="31"/>
      <c r="NPR10" s="31"/>
      <c r="NPS10" s="31"/>
      <c r="NPT10" s="31"/>
      <c r="NPU10" s="31"/>
      <c r="NPV10" s="31"/>
      <c r="NPW10" s="31"/>
      <c r="NPX10" s="31"/>
      <c r="NPY10" s="31"/>
      <c r="NPZ10" s="31"/>
      <c r="NQA10" s="31"/>
      <c r="NQB10" s="31"/>
      <c r="NQC10" s="31"/>
      <c r="NQD10" s="31"/>
      <c r="NQE10" s="31"/>
      <c r="NQF10" s="31"/>
      <c r="NQG10" s="31"/>
      <c r="NQH10" s="31"/>
      <c r="NQI10" s="31"/>
      <c r="NQJ10" s="31"/>
      <c r="NQK10" s="31"/>
      <c r="NQL10" s="31"/>
      <c r="NQM10" s="31"/>
      <c r="NQN10" s="31"/>
      <c r="NQO10" s="31"/>
      <c r="NQP10" s="31"/>
      <c r="NQQ10" s="31"/>
      <c r="NQR10" s="31"/>
      <c r="NQS10" s="31"/>
      <c r="NQT10" s="31"/>
      <c r="NQU10" s="31"/>
      <c r="NQV10" s="31"/>
      <c r="NQW10" s="31"/>
      <c r="NQX10" s="31"/>
      <c r="NQY10" s="31"/>
      <c r="NQZ10" s="31"/>
      <c r="NRA10" s="31"/>
      <c r="NRB10" s="31"/>
      <c r="NRC10" s="31"/>
      <c r="NRD10" s="31"/>
      <c r="NRE10" s="31"/>
      <c r="NRF10" s="31"/>
      <c r="NRG10" s="31"/>
      <c r="NRH10" s="31"/>
      <c r="NRI10" s="31"/>
      <c r="NRJ10" s="31"/>
      <c r="NRK10" s="31"/>
      <c r="NRL10" s="31"/>
      <c r="NRM10" s="31"/>
      <c r="NRN10" s="31"/>
      <c r="NRO10" s="31"/>
      <c r="NRP10" s="31"/>
      <c r="NRQ10" s="31"/>
      <c r="NRR10" s="31"/>
      <c r="NRS10" s="31"/>
      <c r="NRT10" s="31"/>
      <c r="NRU10" s="31"/>
      <c r="NRV10" s="31"/>
      <c r="NRW10" s="31"/>
      <c r="NRX10" s="31"/>
      <c r="NRY10" s="31"/>
      <c r="NRZ10" s="31"/>
      <c r="NSA10" s="31"/>
      <c r="NSB10" s="31"/>
      <c r="NSC10" s="31"/>
      <c r="NSD10" s="31"/>
      <c r="NSE10" s="31"/>
      <c r="NSF10" s="31"/>
      <c r="NSG10" s="31"/>
      <c r="NSH10" s="31"/>
      <c r="NSI10" s="31"/>
      <c r="NSJ10" s="31"/>
      <c r="NSK10" s="31"/>
      <c r="NSL10" s="31"/>
      <c r="NSM10" s="31"/>
      <c r="NSN10" s="31"/>
      <c r="NSO10" s="31"/>
      <c r="NSP10" s="31"/>
      <c r="NSQ10" s="31"/>
      <c r="NSR10" s="31"/>
      <c r="NSS10" s="31"/>
      <c r="NST10" s="31"/>
      <c r="NSU10" s="31"/>
      <c r="NSV10" s="31"/>
      <c r="NSW10" s="31"/>
      <c r="NSX10" s="31"/>
      <c r="NSY10" s="31"/>
      <c r="NSZ10" s="31"/>
      <c r="NTA10" s="31"/>
      <c r="NTB10" s="31"/>
      <c r="NTC10" s="31"/>
      <c r="NTD10" s="31"/>
      <c r="NTE10" s="31"/>
      <c r="NTF10" s="31"/>
      <c r="NTG10" s="31"/>
      <c r="NTH10" s="31"/>
      <c r="NTI10" s="31"/>
      <c r="NTJ10" s="31"/>
      <c r="NTK10" s="31"/>
      <c r="NTL10" s="31"/>
      <c r="NTM10" s="31"/>
      <c r="NTN10" s="31"/>
      <c r="NTO10" s="31"/>
      <c r="NTP10" s="31"/>
      <c r="NTQ10" s="31"/>
      <c r="NTR10" s="31"/>
      <c r="NTS10" s="31"/>
      <c r="NTT10" s="31"/>
      <c r="NTU10" s="31"/>
      <c r="NTV10" s="31"/>
      <c r="NTW10" s="31"/>
      <c r="NTX10" s="31"/>
      <c r="NTY10" s="31"/>
      <c r="NTZ10" s="31"/>
      <c r="NUA10" s="31"/>
      <c r="NUB10" s="31"/>
      <c r="NUC10" s="31"/>
      <c r="NUD10" s="31"/>
      <c r="NUE10" s="31"/>
      <c r="NUF10" s="31"/>
      <c r="NUG10" s="31"/>
      <c r="NUH10" s="31"/>
      <c r="NUI10" s="31"/>
      <c r="NUJ10" s="31"/>
      <c r="NUK10" s="31"/>
      <c r="NUL10" s="31"/>
      <c r="NUM10" s="31"/>
      <c r="NUN10" s="31"/>
      <c r="NUO10" s="31"/>
      <c r="NUP10" s="31"/>
      <c r="NUQ10" s="31"/>
      <c r="NUR10" s="31"/>
      <c r="NUS10" s="31"/>
      <c r="NUT10" s="31"/>
      <c r="NUU10" s="31"/>
      <c r="NUV10" s="31"/>
      <c r="NUW10" s="31"/>
      <c r="NUX10" s="31"/>
      <c r="NUY10" s="31"/>
      <c r="NUZ10" s="31"/>
      <c r="NVA10" s="31"/>
      <c r="NVB10" s="31"/>
      <c r="NVC10" s="31"/>
      <c r="NVD10" s="31"/>
      <c r="NVE10" s="31"/>
      <c r="NVF10" s="31"/>
      <c r="NVG10" s="31"/>
      <c r="NVH10" s="31"/>
      <c r="NVI10" s="31"/>
      <c r="NVJ10" s="31"/>
      <c r="NVK10" s="31"/>
      <c r="NVL10" s="31"/>
      <c r="NVM10" s="31"/>
      <c r="NVN10" s="31"/>
      <c r="NVO10" s="31"/>
      <c r="NVP10" s="31"/>
      <c r="NVQ10" s="31"/>
      <c r="NVR10" s="31"/>
      <c r="NVS10" s="31"/>
      <c r="NVT10" s="31"/>
      <c r="NVU10" s="31"/>
      <c r="NVV10" s="31"/>
      <c r="NVW10" s="31"/>
      <c r="NVX10" s="31"/>
      <c r="NVY10" s="31"/>
      <c r="NVZ10" s="31"/>
      <c r="NWA10" s="31"/>
      <c r="NWB10" s="31"/>
      <c r="NWC10" s="31"/>
      <c r="NWD10" s="31"/>
      <c r="NWE10" s="31"/>
      <c r="NWF10" s="31"/>
      <c r="NWG10" s="31"/>
      <c r="NWH10" s="31"/>
      <c r="NWI10" s="31"/>
      <c r="NWJ10" s="31"/>
      <c r="NWK10" s="31"/>
      <c r="NWL10" s="31"/>
      <c r="NWM10" s="31"/>
      <c r="NWN10" s="31"/>
      <c r="NWO10" s="31"/>
      <c r="NWP10" s="31"/>
      <c r="NWQ10" s="31"/>
      <c r="NWR10" s="31"/>
      <c r="NWS10" s="31"/>
      <c r="NWT10" s="31"/>
      <c r="NWU10" s="31"/>
      <c r="NWV10" s="31"/>
      <c r="NWW10" s="31"/>
      <c r="NWX10" s="31"/>
      <c r="NWY10" s="31"/>
      <c r="NWZ10" s="31"/>
      <c r="NXA10" s="31"/>
      <c r="NXB10" s="31"/>
      <c r="NXC10" s="31"/>
      <c r="NXD10" s="31"/>
      <c r="NXE10" s="31"/>
      <c r="NXF10" s="31"/>
      <c r="NXG10" s="31"/>
      <c r="NXH10" s="31"/>
      <c r="NXI10" s="31"/>
      <c r="NXJ10" s="31"/>
      <c r="NXK10" s="31"/>
      <c r="NXL10" s="31"/>
      <c r="NXM10" s="31"/>
      <c r="NXN10" s="31"/>
      <c r="NXO10" s="31"/>
      <c r="NXP10" s="31"/>
      <c r="NXQ10" s="31"/>
      <c r="NXR10" s="31"/>
      <c r="NXS10" s="31"/>
      <c r="NXT10" s="31"/>
      <c r="NXU10" s="31"/>
      <c r="NXV10" s="31"/>
      <c r="NXW10" s="31"/>
      <c r="NXX10" s="31"/>
      <c r="NXY10" s="31"/>
      <c r="NXZ10" s="31"/>
      <c r="NYA10" s="31"/>
      <c r="NYB10" s="31"/>
      <c r="NYC10" s="31"/>
      <c r="NYD10" s="31"/>
      <c r="NYE10" s="31"/>
      <c r="NYF10" s="31"/>
      <c r="NYG10" s="31"/>
      <c r="NYH10" s="31"/>
      <c r="NYI10" s="31"/>
      <c r="NYJ10" s="31"/>
      <c r="NYK10" s="31"/>
      <c r="NYL10" s="31"/>
      <c r="NYM10" s="31"/>
      <c r="NYN10" s="31"/>
      <c r="NYO10" s="31"/>
      <c r="NYP10" s="31"/>
      <c r="NYQ10" s="31"/>
      <c r="NYR10" s="31"/>
      <c r="NYS10" s="31"/>
      <c r="NYT10" s="31"/>
      <c r="NYU10" s="31"/>
      <c r="NYV10" s="31"/>
      <c r="NYW10" s="31"/>
      <c r="NYX10" s="31"/>
      <c r="NYY10" s="31"/>
      <c r="NYZ10" s="31"/>
      <c r="NZA10" s="31"/>
      <c r="NZB10" s="31"/>
      <c r="NZC10" s="31"/>
      <c r="NZD10" s="31"/>
      <c r="NZE10" s="31"/>
      <c r="NZF10" s="31"/>
      <c r="NZG10" s="31"/>
      <c r="NZH10" s="31"/>
      <c r="NZI10" s="31"/>
      <c r="NZJ10" s="31"/>
      <c r="NZK10" s="31"/>
      <c r="NZL10" s="31"/>
      <c r="NZM10" s="31"/>
      <c r="NZN10" s="31"/>
      <c r="NZO10" s="31"/>
      <c r="NZP10" s="31"/>
      <c r="NZQ10" s="31"/>
      <c r="NZR10" s="31"/>
      <c r="NZS10" s="31"/>
      <c r="NZT10" s="31"/>
      <c r="NZU10" s="31"/>
      <c r="NZV10" s="31"/>
      <c r="NZW10" s="31"/>
      <c r="NZX10" s="31"/>
      <c r="NZY10" s="31"/>
      <c r="NZZ10" s="31"/>
      <c r="OAA10" s="31"/>
      <c r="OAB10" s="31"/>
      <c r="OAC10" s="31"/>
      <c r="OAD10" s="31"/>
      <c r="OAE10" s="31"/>
      <c r="OAF10" s="31"/>
      <c r="OAG10" s="31"/>
      <c r="OAH10" s="31"/>
      <c r="OAI10" s="31"/>
      <c r="OAJ10" s="31"/>
      <c r="OAK10" s="31"/>
      <c r="OAL10" s="31"/>
      <c r="OAM10" s="31"/>
      <c r="OAN10" s="31"/>
      <c r="OAO10" s="31"/>
      <c r="OAP10" s="31"/>
      <c r="OAQ10" s="31"/>
      <c r="OAR10" s="31"/>
      <c r="OAS10" s="31"/>
      <c r="OAT10" s="31"/>
      <c r="OAU10" s="31"/>
      <c r="OAV10" s="31"/>
      <c r="OAW10" s="31"/>
      <c r="OAX10" s="31"/>
      <c r="OAY10" s="31"/>
      <c r="OAZ10" s="31"/>
      <c r="OBA10" s="31"/>
      <c r="OBB10" s="31"/>
      <c r="OBC10" s="31"/>
      <c r="OBD10" s="31"/>
      <c r="OBE10" s="31"/>
      <c r="OBF10" s="31"/>
      <c r="OBG10" s="31"/>
      <c r="OBH10" s="31"/>
      <c r="OBI10" s="31"/>
      <c r="OBJ10" s="31"/>
      <c r="OBK10" s="31"/>
      <c r="OBL10" s="31"/>
      <c r="OBM10" s="31"/>
      <c r="OBN10" s="31"/>
      <c r="OBO10" s="31"/>
      <c r="OBP10" s="31"/>
      <c r="OBQ10" s="31"/>
      <c r="OBR10" s="31"/>
      <c r="OBS10" s="31"/>
      <c r="OBT10" s="31"/>
      <c r="OBU10" s="31"/>
      <c r="OBV10" s="31"/>
      <c r="OBW10" s="31"/>
      <c r="OBX10" s="31"/>
      <c r="OBY10" s="31"/>
      <c r="OBZ10" s="31"/>
      <c r="OCA10" s="31"/>
      <c r="OCB10" s="31"/>
      <c r="OCC10" s="31"/>
      <c r="OCD10" s="31"/>
      <c r="OCE10" s="31"/>
      <c r="OCF10" s="31"/>
      <c r="OCG10" s="31"/>
      <c r="OCH10" s="31"/>
      <c r="OCI10" s="31"/>
      <c r="OCJ10" s="31"/>
      <c r="OCK10" s="31"/>
      <c r="OCL10" s="31"/>
      <c r="OCM10" s="31"/>
      <c r="OCN10" s="31"/>
      <c r="OCO10" s="31"/>
      <c r="OCP10" s="31"/>
      <c r="OCQ10" s="31"/>
      <c r="OCR10" s="31"/>
      <c r="OCS10" s="31"/>
      <c r="OCT10" s="31"/>
      <c r="OCU10" s="31"/>
      <c r="OCV10" s="31"/>
      <c r="OCW10" s="31"/>
      <c r="OCX10" s="31"/>
      <c r="OCY10" s="31"/>
      <c r="OCZ10" s="31"/>
      <c r="ODA10" s="31"/>
      <c r="ODB10" s="31"/>
      <c r="ODC10" s="31"/>
      <c r="ODD10" s="31"/>
      <c r="ODE10" s="31"/>
      <c r="ODF10" s="31"/>
      <c r="ODG10" s="31"/>
      <c r="ODH10" s="31"/>
      <c r="ODI10" s="31"/>
      <c r="ODJ10" s="31"/>
      <c r="ODK10" s="31"/>
      <c r="ODL10" s="31"/>
      <c r="ODM10" s="31"/>
      <c r="ODN10" s="31"/>
      <c r="ODO10" s="31"/>
      <c r="ODP10" s="31"/>
      <c r="ODQ10" s="31"/>
      <c r="ODR10" s="31"/>
      <c r="ODS10" s="31"/>
      <c r="ODT10" s="31"/>
      <c r="ODU10" s="31"/>
      <c r="ODV10" s="31"/>
      <c r="ODW10" s="31"/>
      <c r="ODX10" s="31"/>
      <c r="ODY10" s="31"/>
      <c r="ODZ10" s="31"/>
      <c r="OEA10" s="31"/>
      <c r="OEB10" s="31"/>
      <c r="OEC10" s="31"/>
      <c r="OED10" s="31"/>
      <c r="OEE10" s="31"/>
      <c r="OEF10" s="31"/>
      <c r="OEG10" s="31"/>
      <c r="OEH10" s="31"/>
      <c r="OEI10" s="31"/>
      <c r="OEJ10" s="31"/>
      <c r="OEK10" s="31"/>
      <c r="OEL10" s="31"/>
      <c r="OEM10" s="31"/>
      <c r="OEN10" s="31"/>
      <c r="OEO10" s="31"/>
      <c r="OEP10" s="31"/>
      <c r="OEQ10" s="31"/>
      <c r="OER10" s="31"/>
      <c r="OES10" s="31"/>
      <c r="OET10" s="31"/>
      <c r="OEU10" s="31"/>
      <c r="OEV10" s="31"/>
      <c r="OEW10" s="31"/>
      <c r="OEX10" s="31"/>
      <c r="OEY10" s="31"/>
      <c r="OEZ10" s="31"/>
      <c r="OFA10" s="31"/>
      <c r="OFB10" s="31"/>
      <c r="OFC10" s="31"/>
      <c r="OFD10" s="31"/>
      <c r="OFE10" s="31"/>
      <c r="OFF10" s="31"/>
      <c r="OFG10" s="31"/>
      <c r="OFH10" s="31"/>
      <c r="OFI10" s="31"/>
      <c r="OFJ10" s="31"/>
      <c r="OFK10" s="31"/>
      <c r="OFL10" s="31"/>
      <c r="OFM10" s="31"/>
      <c r="OFN10" s="31"/>
      <c r="OFO10" s="31"/>
      <c r="OFP10" s="31"/>
      <c r="OFQ10" s="31"/>
      <c r="OFR10" s="31"/>
      <c r="OFS10" s="31"/>
      <c r="OFT10" s="31"/>
      <c r="OFU10" s="31"/>
      <c r="OFV10" s="31"/>
      <c r="OFW10" s="31"/>
      <c r="OFX10" s="31"/>
      <c r="OFY10" s="31"/>
      <c r="OFZ10" s="31"/>
      <c r="OGA10" s="31"/>
      <c r="OGB10" s="31"/>
      <c r="OGC10" s="31"/>
      <c r="OGD10" s="31"/>
      <c r="OGE10" s="31"/>
      <c r="OGF10" s="31"/>
      <c r="OGG10" s="31"/>
      <c r="OGH10" s="31"/>
      <c r="OGI10" s="31"/>
      <c r="OGJ10" s="31"/>
      <c r="OGK10" s="31"/>
      <c r="OGL10" s="31"/>
      <c r="OGM10" s="31"/>
      <c r="OGN10" s="31"/>
      <c r="OGO10" s="31"/>
      <c r="OGP10" s="31"/>
      <c r="OGQ10" s="31"/>
      <c r="OGR10" s="31"/>
      <c r="OGS10" s="31"/>
      <c r="OGT10" s="31"/>
      <c r="OGU10" s="31"/>
      <c r="OGV10" s="31"/>
      <c r="OGW10" s="31"/>
      <c r="OGX10" s="31"/>
      <c r="OGY10" s="31"/>
      <c r="OGZ10" s="31"/>
      <c r="OHA10" s="31"/>
      <c r="OHB10" s="31"/>
      <c r="OHC10" s="31"/>
      <c r="OHD10" s="31"/>
      <c r="OHE10" s="31"/>
      <c r="OHF10" s="31"/>
      <c r="OHG10" s="31"/>
      <c r="OHH10" s="31"/>
      <c r="OHI10" s="31"/>
      <c r="OHJ10" s="31"/>
      <c r="OHK10" s="31"/>
      <c r="OHL10" s="31"/>
      <c r="OHM10" s="31"/>
      <c r="OHN10" s="31"/>
      <c r="OHO10" s="31"/>
      <c r="OHP10" s="31"/>
      <c r="OHQ10" s="31"/>
      <c r="OHR10" s="31"/>
      <c r="OHS10" s="31"/>
      <c r="OHT10" s="31"/>
      <c r="OHU10" s="31"/>
      <c r="OHV10" s="31"/>
      <c r="OHW10" s="31"/>
      <c r="OHX10" s="31"/>
      <c r="OHY10" s="31"/>
      <c r="OHZ10" s="31"/>
      <c r="OIA10" s="31"/>
      <c r="OIB10" s="31"/>
      <c r="OIC10" s="31"/>
      <c r="OID10" s="31"/>
      <c r="OIE10" s="31"/>
      <c r="OIF10" s="31"/>
      <c r="OIG10" s="31"/>
      <c r="OIH10" s="31"/>
      <c r="OII10" s="31"/>
      <c r="OIJ10" s="31"/>
      <c r="OIK10" s="31"/>
      <c r="OIL10" s="31"/>
      <c r="OIM10" s="31"/>
      <c r="OIN10" s="31"/>
      <c r="OIO10" s="31"/>
      <c r="OIP10" s="31"/>
      <c r="OIQ10" s="31"/>
      <c r="OIR10" s="31"/>
      <c r="OIS10" s="31"/>
      <c r="OIT10" s="31"/>
      <c r="OIU10" s="31"/>
      <c r="OIV10" s="31"/>
      <c r="OIW10" s="31"/>
      <c r="OIX10" s="31"/>
      <c r="OIY10" s="31"/>
      <c r="OIZ10" s="31"/>
      <c r="OJA10" s="31"/>
      <c r="OJB10" s="31"/>
      <c r="OJC10" s="31"/>
      <c r="OJD10" s="31"/>
      <c r="OJE10" s="31"/>
      <c r="OJF10" s="31"/>
      <c r="OJG10" s="31"/>
      <c r="OJH10" s="31"/>
      <c r="OJI10" s="31"/>
      <c r="OJJ10" s="31"/>
      <c r="OJK10" s="31"/>
      <c r="OJL10" s="31"/>
      <c r="OJM10" s="31"/>
      <c r="OJN10" s="31"/>
      <c r="OJO10" s="31"/>
      <c r="OJP10" s="31"/>
      <c r="OJQ10" s="31"/>
      <c r="OJR10" s="31"/>
      <c r="OJS10" s="31"/>
      <c r="OJT10" s="31"/>
      <c r="OJU10" s="31"/>
      <c r="OJV10" s="31"/>
      <c r="OJW10" s="31"/>
      <c r="OJX10" s="31"/>
      <c r="OJY10" s="31"/>
      <c r="OJZ10" s="31"/>
      <c r="OKA10" s="31"/>
      <c r="OKB10" s="31"/>
      <c r="OKC10" s="31"/>
      <c r="OKD10" s="31"/>
      <c r="OKE10" s="31"/>
      <c r="OKF10" s="31"/>
      <c r="OKG10" s="31"/>
      <c r="OKH10" s="31"/>
      <c r="OKI10" s="31"/>
      <c r="OKJ10" s="31"/>
      <c r="OKK10" s="31"/>
      <c r="OKL10" s="31"/>
      <c r="OKM10" s="31"/>
      <c r="OKN10" s="31"/>
      <c r="OKO10" s="31"/>
      <c r="OKP10" s="31"/>
      <c r="OKQ10" s="31"/>
      <c r="OKR10" s="31"/>
      <c r="OKS10" s="31"/>
      <c r="OKT10" s="31"/>
      <c r="OKU10" s="31"/>
      <c r="OKV10" s="31"/>
      <c r="OKW10" s="31"/>
      <c r="OKX10" s="31"/>
      <c r="OKY10" s="31"/>
      <c r="OKZ10" s="31"/>
      <c r="OLA10" s="31"/>
      <c r="OLB10" s="31"/>
      <c r="OLC10" s="31"/>
      <c r="OLD10" s="31"/>
      <c r="OLE10" s="31"/>
      <c r="OLF10" s="31"/>
      <c r="OLG10" s="31"/>
      <c r="OLH10" s="31"/>
      <c r="OLI10" s="31"/>
      <c r="OLJ10" s="31"/>
      <c r="OLK10" s="31"/>
      <c r="OLL10" s="31"/>
      <c r="OLM10" s="31"/>
      <c r="OLN10" s="31"/>
      <c r="OLO10" s="31"/>
      <c r="OLP10" s="31"/>
      <c r="OLQ10" s="31"/>
      <c r="OLR10" s="31"/>
      <c r="OLS10" s="31"/>
      <c r="OLT10" s="31"/>
      <c r="OLU10" s="31"/>
      <c r="OLV10" s="31"/>
      <c r="OLW10" s="31"/>
      <c r="OLX10" s="31"/>
      <c r="OLY10" s="31"/>
      <c r="OLZ10" s="31"/>
      <c r="OMA10" s="31"/>
      <c r="OMB10" s="31"/>
      <c r="OMC10" s="31"/>
      <c r="OMD10" s="31"/>
      <c r="OME10" s="31"/>
      <c r="OMF10" s="31"/>
      <c r="OMG10" s="31"/>
      <c r="OMH10" s="31"/>
      <c r="OMI10" s="31"/>
      <c r="OMJ10" s="31"/>
      <c r="OMK10" s="31"/>
      <c r="OML10" s="31"/>
      <c r="OMM10" s="31"/>
      <c r="OMN10" s="31"/>
      <c r="OMO10" s="31"/>
      <c r="OMP10" s="31"/>
      <c r="OMQ10" s="31"/>
      <c r="OMR10" s="31"/>
      <c r="OMS10" s="31"/>
      <c r="OMT10" s="31"/>
      <c r="OMU10" s="31"/>
      <c r="OMV10" s="31"/>
      <c r="OMW10" s="31"/>
      <c r="OMX10" s="31"/>
      <c r="OMY10" s="31"/>
      <c r="OMZ10" s="31"/>
      <c r="ONA10" s="31"/>
      <c r="ONB10" s="31"/>
      <c r="ONC10" s="31"/>
      <c r="OND10" s="31"/>
      <c r="ONE10" s="31"/>
      <c r="ONF10" s="31"/>
      <c r="ONG10" s="31"/>
      <c r="ONH10" s="31"/>
      <c r="ONI10" s="31"/>
      <c r="ONJ10" s="31"/>
      <c r="ONK10" s="31"/>
      <c r="ONL10" s="31"/>
      <c r="ONM10" s="31"/>
      <c r="ONN10" s="31"/>
      <c r="ONO10" s="31"/>
      <c r="ONP10" s="31"/>
      <c r="ONQ10" s="31"/>
      <c r="ONR10" s="31"/>
      <c r="ONS10" s="31"/>
      <c r="ONT10" s="31"/>
      <c r="ONU10" s="31"/>
      <c r="ONV10" s="31"/>
      <c r="ONW10" s="31"/>
      <c r="ONX10" s="31"/>
      <c r="ONY10" s="31"/>
      <c r="ONZ10" s="31"/>
      <c r="OOA10" s="31"/>
      <c r="OOB10" s="31"/>
      <c r="OOC10" s="31"/>
      <c r="OOD10" s="31"/>
      <c r="OOE10" s="31"/>
      <c r="OOF10" s="31"/>
      <c r="OOG10" s="31"/>
      <c r="OOH10" s="31"/>
      <c r="OOI10" s="31"/>
      <c r="OOJ10" s="31"/>
      <c r="OOK10" s="31"/>
      <c r="OOL10" s="31"/>
      <c r="OOM10" s="31"/>
      <c r="OON10" s="31"/>
      <c r="OOO10" s="31"/>
      <c r="OOP10" s="31"/>
      <c r="OOQ10" s="31"/>
      <c r="OOR10" s="31"/>
      <c r="OOS10" s="31"/>
      <c r="OOT10" s="31"/>
      <c r="OOU10" s="31"/>
      <c r="OOV10" s="31"/>
      <c r="OOW10" s="31"/>
      <c r="OOX10" s="31"/>
      <c r="OOY10" s="31"/>
      <c r="OOZ10" s="31"/>
      <c r="OPA10" s="31"/>
      <c r="OPB10" s="31"/>
      <c r="OPC10" s="31"/>
      <c r="OPD10" s="31"/>
      <c r="OPE10" s="31"/>
      <c r="OPF10" s="31"/>
      <c r="OPG10" s="31"/>
      <c r="OPH10" s="31"/>
      <c r="OPI10" s="31"/>
      <c r="OPJ10" s="31"/>
      <c r="OPK10" s="31"/>
      <c r="OPL10" s="31"/>
      <c r="OPM10" s="31"/>
      <c r="OPN10" s="31"/>
      <c r="OPO10" s="31"/>
      <c r="OPP10" s="31"/>
      <c r="OPQ10" s="31"/>
      <c r="OPR10" s="31"/>
      <c r="OPS10" s="31"/>
      <c r="OPT10" s="31"/>
      <c r="OPU10" s="31"/>
      <c r="OPV10" s="31"/>
      <c r="OPW10" s="31"/>
      <c r="OPX10" s="31"/>
      <c r="OPY10" s="31"/>
      <c r="OPZ10" s="31"/>
      <c r="OQA10" s="31"/>
      <c r="OQB10" s="31"/>
      <c r="OQC10" s="31"/>
      <c r="OQD10" s="31"/>
      <c r="OQE10" s="31"/>
      <c r="OQF10" s="31"/>
      <c r="OQG10" s="31"/>
      <c r="OQH10" s="31"/>
      <c r="OQI10" s="31"/>
      <c r="OQJ10" s="31"/>
      <c r="OQK10" s="31"/>
      <c r="OQL10" s="31"/>
      <c r="OQM10" s="31"/>
      <c r="OQN10" s="31"/>
      <c r="OQO10" s="31"/>
      <c r="OQP10" s="31"/>
      <c r="OQQ10" s="31"/>
      <c r="OQR10" s="31"/>
      <c r="OQS10" s="31"/>
      <c r="OQT10" s="31"/>
      <c r="OQU10" s="31"/>
      <c r="OQV10" s="31"/>
      <c r="OQW10" s="31"/>
      <c r="OQX10" s="31"/>
      <c r="OQY10" s="31"/>
      <c r="OQZ10" s="31"/>
      <c r="ORA10" s="31"/>
      <c r="ORB10" s="31"/>
      <c r="ORC10" s="31"/>
      <c r="ORD10" s="31"/>
      <c r="ORE10" s="31"/>
      <c r="ORF10" s="31"/>
      <c r="ORG10" s="31"/>
      <c r="ORH10" s="31"/>
      <c r="ORI10" s="31"/>
      <c r="ORJ10" s="31"/>
      <c r="ORK10" s="31"/>
      <c r="ORL10" s="31"/>
      <c r="ORM10" s="31"/>
      <c r="ORN10" s="31"/>
      <c r="ORO10" s="31"/>
      <c r="ORP10" s="31"/>
      <c r="ORQ10" s="31"/>
      <c r="ORR10" s="31"/>
      <c r="ORS10" s="31"/>
      <c r="ORT10" s="31"/>
      <c r="ORU10" s="31"/>
      <c r="ORV10" s="31"/>
      <c r="ORW10" s="31"/>
      <c r="ORX10" s="31"/>
      <c r="ORY10" s="31"/>
      <c r="ORZ10" s="31"/>
      <c r="OSA10" s="31"/>
      <c r="OSB10" s="31"/>
      <c r="OSC10" s="31"/>
      <c r="OSD10" s="31"/>
      <c r="OSE10" s="31"/>
      <c r="OSF10" s="31"/>
      <c r="OSG10" s="31"/>
      <c r="OSH10" s="31"/>
      <c r="OSI10" s="31"/>
      <c r="OSJ10" s="31"/>
      <c r="OSK10" s="31"/>
      <c r="OSL10" s="31"/>
      <c r="OSM10" s="31"/>
      <c r="OSN10" s="31"/>
      <c r="OSO10" s="31"/>
      <c r="OSP10" s="31"/>
      <c r="OSQ10" s="31"/>
      <c r="OSR10" s="31"/>
      <c r="OSS10" s="31"/>
      <c r="OST10" s="31"/>
      <c r="OSU10" s="31"/>
      <c r="OSV10" s="31"/>
      <c r="OSW10" s="31"/>
      <c r="OSX10" s="31"/>
      <c r="OSY10" s="31"/>
      <c r="OSZ10" s="31"/>
      <c r="OTA10" s="31"/>
      <c r="OTB10" s="31"/>
      <c r="OTC10" s="31"/>
      <c r="OTD10" s="31"/>
      <c r="OTE10" s="31"/>
      <c r="OTF10" s="31"/>
      <c r="OTG10" s="31"/>
      <c r="OTH10" s="31"/>
      <c r="OTI10" s="31"/>
      <c r="OTJ10" s="31"/>
      <c r="OTK10" s="31"/>
      <c r="OTL10" s="31"/>
      <c r="OTM10" s="31"/>
      <c r="OTN10" s="31"/>
      <c r="OTO10" s="31"/>
      <c r="OTP10" s="31"/>
      <c r="OTQ10" s="31"/>
      <c r="OTR10" s="31"/>
      <c r="OTS10" s="31"/>
      <c r="OTT10" s="31"/>
      <c r="OTU10" s="31"/>
      <c r="OTV10" s="31"/>
      <c r="OTW10" s="31"/>
      <c r="OTX10" s="31"/>
      <c r="OTY10" s="31"/>
      <c r="OTZ10" s="31"/>
      <c r="OUA10" s="31"/>
      <c r="OUB10" s="31"/>
      <c r="OUC10" s="31"/>
      <c r="OUD10" s="31"/>
      <c r="OUE10" s="31"/>
      <c r="OUF10" s="31"/>
      <c r="OUG10" s="31"/>
      <c r="OUH10" s="31"/>
      <c r="OUI10" s="31"/>
      <c r="OUJ10" s="31"/>
      <c r="OUK10" s="31"/>
      <c r="OUL10" s="31"/>
      <c r="OUM10" s="31"/>
      <c r="OUN10" s="31"/>
      <c r="OUO10" s="31"/>
      <c r="OUP10" s="31"/>
      <c r="OUQ10" s="31"/>
      <c r="OUR10" s="31"/>
      <c r="OUS10" s="31"/>
      <c r="OUT10" s="31"/>
      <c r="OUU10" s="31"/>
      <c r="OUV10" s="31"/>
      <c r="OUW10" s="31"/>
      <c r="OUX10" s="31"/>
      <c r="OUY10" s="31"/>
      <c r="OUZ10" s="31"/>
      <c r="OVA10" s="31"/>
      <c r="OVB10" s="31"/>
      <c r="OVC10" s="31"/>
      <c r="OVD10" s="31"/>
      <c r="OVE10" s="31"/>
      <c r="OVF10" s="31"/>
      <c r="OVG10" s="31"/>
      <c r="OVH10" s="31"/>
      <c r="OVI10" s="31"/>
      <c r="OVJ10" s="31"/>
      <c r="OVK10" s="31"/>
      <c r="OVL10" s="31"/>
      <c r="OVM10" s="31"/>
      <c r="OVN10" s="31"/>
      <c r="OVO10" s="31"/>
      <c r="OVP10" s="31"/>
      <c r="OVQ10" s="31"/>
      <c r="OVR10" s="31"/>
      <c r="OVS10" s="31"/>
      <c r="OVT10" s="31"/>
      <c r="OVU10" s="31"/>
      <c r="OVV10" s="31"/>
      <c r="OVW10" s="31"/>
      <c r="OVX10" s="31"/>
      <c r="OVY10" s="31"/>
      <c r="OVZ10" s="31"/>
      <c r="OWA10" s="31"/>
      <c r="OWB10" s="31"/>
      <c r="OWC10" s="31"/>
      <c r="OWD10" s="31"/>
      <c r="OWE10" s="31"/>
      <c r="OWF10" s="31"/>
      <c r="OWG10" s="31"/>
      <c r="OWH10" s="31"/>
      <c r="OWI10" s="31"/>
      <c r="OWJ10" s="31"/>
      <c r="OWK10" s="31"/>
      <c r="OWL10" s="31"/>
      <c r="OWM10" s="31"/>
      <c r="OWN10" s="31"/>
      <c r="OWO10" s="31"/>
      <c r="OWP10" s="31"/>
      <c r="OWQ10" s="31"/>
      <c r="OWR10" s="31"/>
      <c r="OWS10" s="31"/>
      <c r="OWT10" s="31"/>
      <c r="OWU10" s="31"/>
      <c r="OWV10" s="31"/>
      <c r="OWW10" s="31"/>
      <c r="OWX10" s="31"/>
      <c r="OWY10" s="31"/>
      <c r="OWZ10" s="31"/>
      <c r="OXA10" s="31"/>
      <c r="OXB10" s="31"/>
      <c r="OXC10" s="31"/>
      <c r="OXD10" s="31"/>
      <c r="OXE10" s="31"/>
      <c r="OXF10" s="31"/>
      <c r="OXG10" s="31"/>
      <c r="OXH10" s="31"/>
      <c r="OXI10" s="31"/>
      <c r="OXJ10" s="31"/>
      <c r="OXK10" s="31"/>
      <c r="OXL10" s="31"/>
      <c r="OXM10" s="31"/>
      <c r="OXN10" s="31"/>
      <c r="OXO10" s="31"/>
      <c r="OXP10" s="31"/>
      <c r="OXQ10" s="31"/>
      <c r="OXR10" s="31"/>
      <c r="OXS10" s="31"/>
      <c r="OXT10" s="31"/>
      <c r="OXU10" s="31"/>
      <c r="OXV10" s="31"/>
      <c r="OXW10" s="31"/>
      <c r="OXX10" s="31"/>
      <c r="OXY10" s="31"/>
      <c r="OXZ10" s="31"/>
      <c r="OYA10" s="31"/>
      <c r="OYB10" s="31"/>
      <c r="OYC10" s="31"/>
      <c r="OYD10" s="31"/>
      <c r="OYE10" s="31"/>
      <c r="OYF10" s="31"/>
      <c r="OYG10" s="31"/>
      <c r="OYH10" s="31"/>
      <c r="OYI10" s="31"/>
      <c r="OYJ10" s="31"/>
      <c r="OYK10" s="31"/>
      <c r="OYL10" s="31"/>
      <c r="OYM10" s="31"/>
      <c r="OYN10" s="31"/>
      <c r="OYO10" s="31"/>
      <c r="OYP10" s="31"/>
      <c r="OYQ10" s="31"/>
      <c r="OYR10" s="31"/>
      <c r="OYS10" s="31"/>
      <c r="OYT10" s="31"/>
      <c r="OYU10" s="31"/>
      <c r="OYV10" s="31"/>
      <c r="OYW10" s="31"/>
      <c r="OYX10" s="31"/>
      <c r="OYY10" s="31"/>
      <c r="OYZ10" s="31"/>
      <c r="OZA10" s="31"/>
      <c r="OZB10" s="31"/>
      <c r="OZC10" s="31"/>
      <c r="OZD10" s="31"/>
      <c r="OZE10" s="31"/>
      <c r="OZF10" s="31"/>
      <c r="OZG10" s="31"/>
      <c r="OZH10" s="31"/>
      <c r="OZI10" s="31"/>
      <c r="OZJ10" s="31"/>
      <c r="OZK10" s="31"/>
      <c r="OZL10" s="31"/>
      <c r="OZM10" s="31"/>
      <c r="OZN10" s="31"/>
      <c r="OZO10" s="31"/>
      <c r="OZP10" s="31"/>
      <c r="OZQ10" s="31"/>
      <c r="OZR10" s="31"/>
      <c r="OZS10" s="31"/>
      <c r="OZT10" s="31"/>
      <c r="OZU10" s="31"/>
      <c r="OZV10" s="31"/>
      <c r="OZW10" s="31"/>
      <c r="OZX10" s="31"/>
      <c r="OZY10" s="31"/>
      <c r="OZZ10" s="31"/>
      <c r="PAA10" s="31"/>
      <c r="PAB10" s="31"/>
      <c r="PAC10" s="31"/>
      <c r="PAD10" s="31"/>
      <c r="PAE10" s="31"/>
      <c r="PAF10" s="31"/>
      <c r="PAG10" s="31"/>
      <c r="PAH10" s="31"/>
      <c r="PAI10" s="31"/>
      <c r="PAJ10" s="31"/>
      <c r="PAK10" s="31"/>
      <c r="PAL10" s="31"/>
      <c r="PAM10" s="31"/>
      <c r="PAN10" s="31"/>
      <c r="PAO10" s="31"/>
      <c r="PAP10" s="31"/>
      <c r="PAQ10" s="31"/>
      <c r="PAR10" s="31"/>
      <c r="PAS10" s="31"/>
      <c r="PAT10" s="31"/>
      <c r="PAU10" s="31"/>
      <c r="PAV10" s="31"/>
      <c r="PAW10" s="31"/>
      <c r="PAX10" s="31"/>
      <c r="PAY10" s="31"/>
      <c r="PAZ10" s="31"/>
      <c r="PBA10" s="31"/>
      <c r="PBB10" s="31"/>
      <c r="PBC10" s="31"/>
      <c r="PBD10" s="31"/>
      <c r="PBE10" s="31"/>
      <c r="PBF10" s="31"/>
      <c r="PBG10" s="31"/>
      <c r="PBH10" s="31"/>
      <c r="PBI10" s="31"/>
      <c r="PBJ10" s="31"/>
      <c r="PBK10" s="31"/>
      <c r="PBL10" s="31"/>
      <c r="PBM10" s="31"/>
      <c r="PBN10" s="31"/>
      <c r="PBO10" s="31"/>
      <c r="PBP10" s="31"/>
      <c r="PBQ10" s="31"/>
      <c r="PBR10" s="31"/>
      <c r="PBS10" s="31"/>
      <c r="PBT10" s="31"/>
      <c r="PBU10" s="31"/>
      <c r="PBV10" s="31"/>
      <c r="PBW10" s="31"/>
      <c r="PBX10" s="31"/>
      <c r="PBY10" s="31"/>
      <c r="PBZ10" s="31"/>
      <c r="PCA10" s="31"/>
      <c r="PCB10" s="31"/>
      <c r="PCC10" s="31"/>
      <c r="PCD10" s="31"/>
      <c r="PCE10" s="31"/>
      <c r="PCF10" s="31"/>
      <c r="PCG10" s="31"/>
      <c r="PCH10" s="31"/>
      <c r="PCI10" s="31"/>
      <c r="PCJ10" s="31"/>
      <c r="PCK10" s="31"/>
      <c r="PCL10" s="31"/>
      <c r="PCM10" s="31"/>
      <c r="PCN10" s="31"/>
      <c r="PCO10" s="31"/>
      <c r="PCP10" s="31"/>
      <c r="PCQ10" s="31"/>
      <c r="PCR10" s="31"/>
      <c r="PCS10" s="31"/>
      <c r="PCT10" s="31"/>
      <c r="PCU10" s="31"/>
      <c r="PCV10" s="31"/>
      <c r="PCW10" s="31"/>
      <c r="PCX10" s="31"/>
      <c r="PCY10" s="31"/>
      <c r="PCZ10" s="31"/>
      <c r="PDA10" s="31"/>
      <c r="PDB10" s="31"/>
      <c r="PDC10" s="31"/>
      <c r="PDD10" s="31"/>
      <c r="PDE10" s="31"/>
      <c r="PDF10" s="31"/>
      <c r="PDG10" s="31"/>
      <c r="PDH10" s="31"/>
      <c r="PDI10" s="31"/>
      <c r="PDJ10" s="31"/>
      <c r="PDK10" s="31"/>
      <c r="PDL10" s="31"/>
      <c r="PDM10" s="31"/>
      <c r="PDN10" s="31"/>
      <c r="PDO10" s="31"/>
      <c r="PDP10" s="31"/>
      <c r="PDQ10" s="31"/>
      <c r="PDR10" s="31"/>
      <c r="PDS10" s="31"/>
      <c r="PDT10" s="31"/>
      <c r="PDU10" s="31"/>
      <c r="PDV10" s="31"/>
      <c r="PDW10" s="31"/>
      <c r="PDX10" s="31"/>
      <c r="PDY10" s="31"/>
      <c r="PDZ10" s="31"/>
      <c r="PEA10" s="31"/>
      <c r="PEB10" s="31"/>
      <c r="PEC10" s="31"/>
      <c r="PED10" s="31"/>
      <c r="PEE10" s="31"/>
      <c r="PEF10" s="31"/>
      <c r="PEG10" s="31"/>
      <c r="PEH10" s="31"/>
      <c r="PEI10" s="31"/>
      <c r="PEJ10" s="31"/>
      <c r="PEK10" s="31"/>
      <c r="PEL10" s="31"/>
      <c r="PEM10" s="31"/>
      <c r="PEN10" s="31"/>
      <c r="PEO10" s="31"/>
      <c r="PEP10" s="31"/>
      <c r="PEQ10" s="31"/>
      <c r="PER10" s="31"/>
      <c r="PES10" s="31"/>
      <c r="PET10" s="31"/>
      <c r="PEU10" s="31"/>
      <c r="PEV10" s="31"/>
      <c r="PEW10" s="31"/>
      <c r="PEX10" s="31"/>
      <c r="PEY10" s="31"/>
      <c r="PEZ10" s="31"/>
      <c r="PFA10" s="31"/>
      <c r="PFB10" s="31"/>
      <c r="PFC10" s="31"/>
      <c r="PFD10" s="31"/>
      <c r="PFE10" s="31"/>
      <c r="PFF10" s="31"/>
      <c r="PFG10" s="31"/>
      <c r="PFH10" s="31"/>
      <c r="PFI10" s="31"/>
      <c r="PFJ10" s="31"/>
      <c r="PFK10" s="31"/>
      <c r="PFL10" s="31"/>
      <c r="PFM10" s="31"/>
      <c r="PFN10" s="31"/>
      <c r="PFO10" s="31"/>
      <c r="PFP10" s="31"/>
      <c r="PFQ10" s="31"/>
      <c r="PFR10" s="31"/>
      <c r="PFS10" s="31"/>
      <c r="PFT10" s="31"/>
      <c r="PFU10" s="31"/>
      <c r="PFV10" s="31"/>
      <c r="PFW10" s="31"/>
      <c r="PFX10" s="31"/>
      <c r="PFY10" s="31"/>
      <c r="PFZ10" s="31"/>
      <c r="PGA10" s="31"/>
      <c r="PGB10" s="31"/>
      <c r="PGC10" s="31"/>
      <c r="PGD10" s="31"/>
      <c r="PGE10" s="31"/>
      <c r="PGF10" s="31"/>
      <c r="PGG10" s="31"/>
      <c r="PGH10" s="31"/>
      <c r="PGI10" s="31"/>
      <c r="PGJ10" s="31"/>
      <c r="PGK10" s="31"/>
      <c r="PGL10" s="31"/>
      <c r="PGM10" s="31"/>
      <c r="PGN10" s="31"/>
      <c r="PGO10" s="31"/>
      <c r="PGP10" s="31"/>
      <c r="PGQ10" s="31"/>
      <c r="PGR10" s="31"/>
      <c r="PGS10" s="31"/>
      <c r="PGT10" s="31"/>
      <c r="PGU10" s="31"/>
      <c r="PGV10" s="31"/>
      <c r="PGW10" s="31"/>
      <c r="PGX10" s="31"/>
      <c r="PGY10" s="31"/>
      <c r="PGZ10" s="31"/>
      <c r="PHA10" s="31"/>
      <c r="PHB10" s="31"/>
      <c r="PHC10" s="31"/>
      <c r="PHD10" s="31"/>
      <c r="PHE10" s="31"/>
      <c r="PHF10" s="31"/>
      <c r="PHG10" s="31"/>
      <c r="PHH10" s="31"/>
      <c r="PHI10" s="31"/>
      <c r="PHJ10" s="31"/>
      <c r="PHK10" s="31"/>
      <c r="PHL10" s="31"/>
      <c r="PHM10" s="31"/>
      <c r="PHN10" s="31"/>
      <c r="PHO10" s="31"/>
      <c r="PHP10" s="31"/>
      <c r="PHQ10" s="31"/>
      <c r="PHR10" s="31"/>
      <c r="PHS10" s="31"/>
      <c r="PHT10" s="31"/>
      <c r="PHU10" s="31"/>
      <c r="PHV10" s="31"/>
      <c r="PHW10" s="31"/>
      <c r="PHX10" s="31"/>
      <c r="PHY10" s="31"/>
      <c r="PHZ10" s="31"/>
      <c r="PIA10" s="31"/>
      <c r="PIB10" s="31"/>
      <c r="PIC10" s="31"/>
      <c r="PID10" s="31"/>
      <c r="PIE10" s="31"/>
      <c r="PIF10" s="31"/>
      <c r="PIG10" s="31"/>
      <c r="PIH10" s="31"/>
      <c r="PII10" s="31"/>
      <c r="PIJ10" s="31"/>
      <c r="PIK10" s="31"/>
      <c r="PIL10" s="31"/>
      <c r="PIM10" s="31"/>
      <c r="PIN10" s="31"/>
      <c r="PIO10" s="31"/>
      <c r="PIP10" s="31"/>
      <c r="PIQ10" s="31"/>
      <c r="PIR10" s="31"/>
      <c r="PIS10" s="31"/>
      <c r="PIT10" s="31"/>
      <c r="PIU10" s="31"/>
      <c r="PIV10" s="31"/>
      <c r="PIW10" s="31"/>
      <c r="PIX10" s="31"/>
      <c r="PIY10" s="31"/>
      <c r="PIZ10" s="31"/>
      <c r="PJA10" s="31"/>
      <c r="PJB10" s="31"/>
      <c r="PJC10" s="31"/>
      <c r="PJD10" s="31"/>
      <c r="PJE10" s="31"/>
      <c r="PJF10" s="31"/>
      <c r="PJG10" s="31"/>
      <c r="PJH10" s="31"/>
      <c r="PJI10" s="31"/>
      <c r="PJJ10" s="31"/>
      <c r="PJK10" s="31"/>
      <c r="PJL10" s="31"/>
      <c r="PJM10" s="31"/>
      <c r="PJN10" s="31"/>
      <c r="PJO10" s="31"/>
      <c r="PJP10" s="31"/>
      <c r="PJQ10" s="31"/>
      <c r="PJR10" s="31"/>
      <c r="PJS10" s="31"/>
      <c r="PJT10" s="31"/>
      <c r="PJU10" s="31"/>
      <c r="PJV10" s="31"/>
      <c r="PJW10" s="31"/>
      <c r="PJX10" s="31"/>
      <c r="PJY10" s="31"/>
      <c r="PJZ10" s="31"/>
      <c r="PKA10" s="31"/>
      <c r="PKB10" s="31"/>
      <c r="PKC10" s="31"/>
      <c r="PKD10" s="31"/>
      <c r="PKE10" s="31"/>
      <c r="PKF10" s="31"/>
      <c r="PKG10" s="31"/>
      <c r="PKH10" s="31"/>
      <c r="PKI10" s="31"/>
      <c r="PKJ10" s="31"/>
      <c r="PKK10" s="31"/>
      <c r="PKL10" s="31"/>
      <c r="PKM10" s="31"/>
      <c r="PKN10" s="31"/>
      <c r="PKO10" s="31"/>
      <c r="PKP10" s="31"/>
      <c r="PKQ10" s="31"/>
      <c r="PKR10" s="31"/>
      <c r="PKS10" s="31"/>
      <c r="PKT10" s="31"/>
      <c r="PKU10" s="31"/>
      <c r="PKV10" s="31"/>
      <c r="PKW10" s="31"/>
      <c r="PKX10" s="31"/>
      <c r="PKY10" s="31"/>
      <c r="PKZ10" s="31"/>
      <c r="PLA10" s="31"/>
      <c r="PLB10" s="31"/>
      <c r="PLC10" s="31"/>
      <c r="PLD10" s="31"/>
      <c r="PLE10" s="31"/>
      <c r="PLF10" s="31"/>
      <c r="PLG10" s="31"/>
      <c r="PLH10" s="31"/>
      <c r="PLI10" s="31"/>
      <c r="PLJ10" s="31"/>
      <c r="PLK10" s="31"/>
      <c r="PLL10" s="31"/>
      <c r="PLM10" s="31"/>
      <c r="PLN10" s="31"/>
      <c r="PLO10" s="31"/>
      <c r="PLP10" s="31"/>
      <c r="PLQ10" s="31"/>
      <c r="PLR10" s="31"/>
      <c r="PLS10" s="31"/>
      <c r="PLT10" s="31"/>
      <c r="PLU10" s="31"/>
      <c r="PLV10" s="31"/>
      <c r="PLW10" s="31"/>
      <c r="PLX10" s="31"/>
      <c r="PLY10" s="31"/>
      <c r="PLZ10" s="31"/>
      <c r="PMA10" s="31"/>
      <c r="PMB10" s="31"/>
      <c r="PMC10" s="31"/>
      <c r="PMD10" s="31"/>
      <c r="PME10" s="31"/>
      <c r="PMF10" s="31"/>
      <c r="PMG10" s="31"/>
      <c r="PMH10" s="31"/>
      <c r="PMI10" s="31"/>
      <c r="PMJ10" s="31"/>
      <c r="PMK10" s="31"/>
      <c r="PML10" s="31"/>
      <c r="PMM10" s="31"/>
      <c r="PMN10" s="31"/>
      <c r="PMO10" s="31"/>
      <c r="PMP10" s="31"/>
      <c r="PMQ10" s="31"/>
      <c r="PMR10" s="31"/>
      <c r="PMS10" s="31"/>
      <c r="PMT10" s="31"/>
      <c r="PMU10" s="31"/>
      <c r="PMV10" s="31"/>
      <c r="PMW10" s="31"/>
      <c r="PMX10" s="31"/>
      <c r="PMY10" s="31"/>
      <c r="PMZ10" s="31"/>
      <c r="PNA10" s="31"/>
      <c r="PNB10" s="31"/>
      <c r="PNC10" s="31"/>
      <c r="PND10" s="31"/>
      <c r="PNE10" s="31"/>
      <c r="PNF10" s="31"/>
      <c r="PNG10" s="31"/>
      <c r="PNH10" s="31"/>
      <c r="PNI10" s="31"/>
      <c r="PNJ10" s="31"/>
      <c r="PNK10" s="31"/>
      <c r="PNL10" s="31"/>
      <c r="PNM10" s="31"/>
      <c r="PNN10" s="31"/>
      <c r="PNO10" s="31"/>
      <c r="PNP10" s="31"/>
      <c r="PNQ10" s="31"/>
      <c r="PNR10" s="31"/>
      <c r="PNS10" s="31"/>
      <c r="PNT10" s="31"/>
      <c r="PNU10" s="31"/>
      <c r="PNV10" s="31"/>
      <c r="PNW10" s="31"/>
      <c r="PNX10" s="31"/>
      <c r="PNY10" s="31"/>
      <c r="PNZ10" s="31"/>
      <c r="POA10" s="31"/>
      <c r="POB10" s="31"/>
      <c r="POC10" s="31"/>
      <c r="POD10" s="31"/>
      <c r="POE10" s="31"/>
      <c r="POF10" s="31"/>
      <c r="POG10" s="31"/>
      <c r="POH10" s="31"/>
      <c r="POI10" s="31"/>
      <c r="POJ10" s="31"/>
      <c r="POK10" s="31"/>
      <c r="POL10" s="31"/>
      <c r="POM10" s="31"/>
      <c r="PON10" s="31"/>
      <c r="POO10" s="31"/>
      <c r="POP10" s="31"/>
      <c r="POQ10" s="31"/>
      <c r="POR10" s="31"/>
      <c r="POS10" s="31"/>
      <c r="POT10" s="31"/>
      <c r="POU10" s="31"/>
      <c r="POV10" s="31"/>
      <c r="POW10" s="31"/>
      <c r="POX10" s="31"/>
      <c r="POY10" s="31"/>
      <c r="POZ10" s="31"/>
      <c r="PPA10" s="31"/>
      <c r="PPB10" s="31"/>
      <c r="PPC10" s="31"/>
      <c r="PPD10" s="31"/>
      <c r="PPE10" s="31"/>
      <c r="PPF10" s="31"/>
      <c r="PPG10" s="31"/>
      <c r="PPH10" s="31"/>
      <c r="PPI10" s="31"/>
      <c r="PPJ10" s="31"/>
      <c r="PPK10" s="31"/>
      <c r="PPL10" s="31"/>
      <c r="PPM10" s="31"/>
      <c r="PPN10" s="31"/>
      <c r="PPO10" s="31"/>
      <c r="PPP10" s="31"/>
      <c r="PPQ10" s="31"/>
      <c r="PPR10" s="31"/>
      <c r="PPS10" s="31"/>
      <c r="PPT10" s="31"/>
      <c r="PPU10" s="31"/>
      <c r="PPV10" s="31"/>
      <c r="PPW10" s="31"/>
      <c r="PPX10" s="31"/>
      <c r="PPY10" s="31"/>
      <c r="PPZ10" s="31"/>
      <c r="PQA10" s="31"/>
      <c r="PQB10" s="31"/>
      <c r="PQC10" s="31"/>
      <c r="PQD10" s="31"/>
      <c r="PQE10" s="31"/>
      <c r="PQF10" s="31"/>
      <c r="PQG10" s="31"/>
      <c r="PQH10" s="31"/>
      <c r="PQI10" s="31"/>
      <c r="PQJ10" s="31"/>
      <c r="PQK10" s="31"/>
      <c r="PQL10" s="31"/>
      <c r="PQM10" s="31"/>
      <c r="PQN10" s="31"/>
      <c r="PQO10" s="31"/>
      <c r="PQP10" s="31"/>
      <c r="PQQ10" s="31"/>
      <c r="PQR10" s="31"/>
      <c r="PQS10" s="31"/>
      <c r="PQT10" s="31"/>
      <c r="PQU10" s="31"/>
      <c r="PQV10" s="31"/>
      <c r="PQW10" s="31"/>
      <c r="PQX10" s="31"/>
      <c r="PQY10" s="31"/>
      <c r="PQZ10" s="31"/>
      <c r="PRA10" s="31"/>
      <c r="PRB10" s="31"/>
      <c r="PRC10" s="31"/>
      <c r="PRD10" s="31"/>
      <c r="PRE10" s="31"/>
      <c r="PRF10" s="31"/>
      <c r="PRG10" s="31"/>
      <c r="PRH10" s="31"/>
      <c r="PRI10" s="31"/>
      <c r="PRJ10" s="31"/>
      <c r="PRK10" s="31"/>
      <c r="PRL10" s="31"/>
      <c r="PRM10" s="31"/>
      <c r="PRN10" s="31"/>
      <c r="PRO10" s="31"/>
      <c r="PRP10" s="31"/>
      <c r="PRQ10" s="31"/>
      <c r="PRR10" s="31"/>
      <c r="PRS10" s="31"/>
      <c r="PRT10" s="31"/>
      <c r="PRU10" s="31"/>
      <c r="PRV10" s="31"/>
      <c r="PRW10" s="31"/>
      <c r="PRX10" s="31"/>
      <c r="PRY10" s="31"/>
      <c r="PRZ10" s="31"/>
      <c r="PSA10" s="31"/>
      <c r="PSB10" s="31"/>
      <c r="PSC10" s="31"/>
      <c r="PSD10" s="31"/>
      <c r="PSE10" s="31"/>
      <c r="PSF10" s="31"/>
      <c r="PSG10" s="31"/>
      <c r="PSH10" s="31"/>
      <c r="PSI10" s="31"/>
      <c r="PSJ10" s="31"/>
      <c r="PSK10" s="31"/>
      <c r="PSL10" s="31"/>
      <c r="PSM10" s="31"/>
      <c r="PSN10" s="31"/>
      <c r="PSO10" s="31"/>
      <c r="PSP10" s="31"/>
      <c r="PSQ10" s="31"/>
      <c r="PSR10" s="31"/>
      <c r="PSS10" s="31"/>
      <c r="PST10" s="31"/>
      <c r="PSU10" s="31"/>
      <c r="PSV10" s="31"/>
      <c r="PSW10" s="31"/>
      <c r="PSX10" s="31"/>
      <c r="PSY10" s="31"/>
      <c r="PSZ10" s="31"/>
      <c r="PTA10" s="31"/>
      <c r="PTB10" s="31"/>
      <c r="PTC10" s="31"/>
      <c r="PTD10" s="31"/>
      <c r="PTE10" s="31"/>
      <c r="PTF10" s="31"/>
      <c r="PTG10" s="31"/>
      <c r="PTH10" s="31"/>
      <c r="PTI10" s="31"/>
      <c r="PTJ10" s="31"/>
      <c r="PTK10" s="31"/>
      <c r="PTL10" s="31"/>
      <c r="PTM10" s="31"/>
      <c r="PTN10" s="31"/>
      <c r="PTO10" s="31"/>
      <c r="PTP10" s="31"/>
      <c r="PTQ10" s="31"/>
      <c r="PTR10" s="31"/>
      <c r="PTS10" s="31"/>
      <c r="PTT10" s="31"/>
      <c r="PTU10" s="31"/>
      <c r="PTV10" s="31"/>
      <c r="PTW10" s="31"/>
      <c r="PTX10" s="31"/>
      <c r="PTY10" s="31"/>
      <c r="PTZ10" s="31"/>
      <c r="PUA10" s="31"/>
      <c r="PUB10" s="31"/>
      <c r="PUC10" s="31"/>
      <c r="PUD10" s="31"/>
      <c r="PUE10" s="31"/>
      <c r="PUF10" s="31"/>
      <c r="PUG10" s="31"/>
      <c r="PUH10" s="31"/>
      <c r="PUI10" s="31"/>
      <c r="PUJ10" s="31"/>
      <c r="PUK10" s="31"/>
      <c r="PUL10" s="31"/>
      <c r="PUM10" s="31"/>
      <c r="PUN10" s="31"/>
      <c r="PUO10" s="31"/>
      <c r="PUP10" s="31"/>
      <c r="PUQ10" s="31"/>
      <c r="PUR10" s="31"/>
      <c r="PUS10" s="31"/>
      <c r="PUT10" s="31"/>
      <c r="PUU10" s="31"/>
      <c r="PUV10" s="31"/>
      <c r="PUW10" s="31"/>
      <c r="PUX10" s="31"/>
      <c r="PUY10" s="31"/>
      <c r="PUZ10" s="31"/>
      <c r="PVA10" s="31"/>
      <c r="PVB10" s="31"/>
      <c r="PVC10" s="31"/>
      <c r="PVD10" s="31"/>
      <c r="PVE10" s="31"/>
      <c r="PVF10" s="31"/>
      <c r="PVG10" s="31"/>
      <c r="PVH10" s="31"/>
      <c r="PVI10" s="31"/>
      <c r="PVJ10" s="31"/>
      <c r="PVK10" s="31"/>
      <c r="PVL10" s="31"/>
      <c r="PVM10" s="31"/>
      <c r="PVN10" s="31"/>
      <c r="PVO10" s="31"/>
      <c r="PVP10" s="31"/>
      <c r="PVQ10" s="31"/>
      <c r="PVR10" s="31"/>
      <c r="PVS10" s="31"/>
      <c r="PVT10" s="31"/>
      <c r="PVU10" s="31"/>
      <c r="PVV10" s="31"/>
      <c r="PVW10" s="31"/>
      <c r="PVX10" s="31"/>
      <c r="PVY10" s="31"/>
      <c r="PVZ10" s="31"/>
      <c r="PWA10" s="31"/>
      <c r="PWB10" s="31"/>
      <c r="PWC10" s="31"/>
      <c r="PWD10" s="31"/>
      <c r="PWE10" s="31"/>
      <c r="PWF10" s="31"/>
      <c r="PWG10" s="31"/>
      <c r="PWH10" s="31"/>
      <c r="PWI10" s="31"/>
      <c r="PWJ10" s="31"/>
      <c r="PWK10" s="31"/>
      <c r="PWL10" s="31"/>
      <c r="PWM10" s="31"/>
      <c r="PWN10" s="31"/>
      <c r="PWO10" s="31"/>
      <c r="PWP10" s="31"/>
      <c r="PWQ10" s="31"/>
      <c r="PWR10" s="31"/>
      <c r="PWS10" s="31"/>
      <c r="PWT10" s="31"/>
      <c r="PWU10" s="31"/>
      <c r="PWV10" s="31"/>
      <c r="PWW10" s="31"/>
      <c r="PWX10" s="31"/>
      <c r="PWY10" s="31"/>
      <c r="PWZ10" s="31"/>
      <c r="PXA10" s="31"/>
      <c r="PXB10" s="31"/>
      <c r="PXC10" s="31"/>
      <c r="PXD10" s="31"/>
      <c r="PXE10" s="31"/>
      <c r="PXF10" s="31"/>
      <c r="PXG10" s="31"/>
      <c r="PXH10" s="31"/>
      <c r="PXI10" s="31"/>
      <c r="PXJ10" s="31"/>
      <c r="PXK10" s="31"/>
      <c r="PXL10" s="31"/>
      <c r="PXM10" s="31"/>
      <c r="PXN10" s="31"/>
      <c r="PXO10" s="31"/>
      <c r="PXP10" s="31"/>
      <c r="PXQ10" s="31"/>
      <c r="PXR10" s="31"/>
      <c r="PXS10" s="31"/>
      <c r="PXT10" s="31"/>
      <c r="PXU10" s="31"/>
      <c r="PXV10" s="31"/>
      <c r="PXW10" s="31"/>
      <c r="PXX10" s="31"/>
      <c r="PXY10" s="31"/>
      <c r="PXZ10" s="31"/>
      <c r="PYA10" s="31"/>
      <c r="PYB10" s="31"/>
      <c r="PYC10" s="31"/>
      <c r="PYD10" s="31"/>
      <c r="PYE10" s="31"/>
      <c r="PYF10" s="31"/>
      <c r="PYG10" s="31"/>
      <c r="PYH10" s="31"/>
      <c r="PYI10" s="31"/>
      <c r="PYJ10" s="31"/>
      <c r="PYK10" s="31"/>
      <c r="PYL10" s="31"/>
      <c r="PYM10" s="31"/>
      <c r="PYN10" s="31"/>
      <c r="PYO10" s="31"/>
      <c r="PYP10" s="31"/>
      <c r="PYQ10" s="31"/>
      <c r="PYR10" s="31"/>
      <c r="PYS10" s="31"/>
      <c r="PYT10" s="31"/>
      <c r="PYU10" s="31"/>
      <c r="PYV10" s="31"/>
      <c r="PYW10" s="31"/>
      <c r="PYX10" s="31"/>
      <c r="PYY10" s="31"/>
      <c r="PYZ10" s="31"/>
      <c r="PZA10" s="31"/>
      <c r="PZB10" s="31"/>
      <c r="PZC10" s="31"/>
      <c r="PZD10" s="31"/>
      <c r="PZE10" s="31"/>
      <c r="PZF10" s="31"/>
      <c r="PZG10" s="31"/>
      <c r="PZH10" s="31"/>
      <c r="PZI10" s="31"/>
      <c r="PZJ10" s="31"/>
      <c r="PZK10" s="31"/>
      <c r="PZL10" s="31"/>
      <c r="PZM10" s="31"/>
      <c r="PZN10" s="31"/>
      <c r="PZO10" s="31"/>
      <c r="PZP10" s="31"/>
      <c r="PZQ10" s="31"/>
      <c r="PZR10" s="31"/>
      <c r="PZS10" s="31"/>
      <c r="PZT10" s="31"/>
      <c r="PZU10" s="31"/>
      <c r="PZV10" s="31"/>
      <c r="PZW10" s="31"/>
      <c r="PZX10" s="31"/>
      <c r="PZY10" s="31"/>
      <c r="PZZ10" s="31"/>
      <c r="QAA10" s="31"/>
      <c r="QAB10" s="31"/>
      <c r="QAC10" s="31"/>
      <c r="QAD10" s="31"/>
      <c r="QAE10" s="31"/>
      <c r="QAF10" s="31"/>
      <c r="QAG10" s="31"/>
      <c r="QAH10" s="31"/>
      <c r="QAI10" s="31"/>
      <c r="QAJ10" s="31"/>
      <c r="QAK10" s="31"/>
      <c r="QAL10" s="31"/>
      <c r="QAM10" s="31"/>
      <c r="QAN10" s="31"/>
      <c r="QAO10" s="31"/>
      <c r="QAP10" s="31"/>
      <c r="QAQ10" s="31"/>
      <c r="QAR10" s="31"/>
      <c r="QAS10" s="31"/>
      <c r="QAT10" s="31"/>
      <c r="QAU10" s="31"/>
      <c r="QAV10" s="31"/>
      <c r="QAW10" s="31"/>
      <c r="QAX10" s="31"/>
      <c r="QAY10" s="31"/>
      <c r="QAZ10" s="31"/>
      <c r="QBA10" s="31"/>
      <c r="QBB10" s="31"/>
      <c r="QBC10" s="31"/>
      <c r="QBD10" s="31"/>
      <c r="QBE10" s="31"/>
      <c r="QBF10" s="31"/>
      <c r="QBG10" s="31"/>
      <c r="QBH10" s="31"/>
      <c r="QBI10" s="31"/>
      <c r="QBJ10" s="31"/>
      <c r="QBK10" s="31"/>
      <c r="QBL10" s="31"/>
      <c r="QBM10" s="31"/>
      <c r="QBN10" s="31"/>
      <c r="QBO10" s="31"/>
      <c r="QBP10" s="31"/>
      <c r="QBQ10" s="31"/>
      <c r="QBR10" s="31"/>
      <c r="QBS10" s="31"/>
      <c r="QBT10" s="31"/>
      <c r="QBU10" s="31"/>
      <c r="QBV10" s="31"/>
      <c r="QBW10" s="31"/>
      <c r="QBX10" s="31"/>
      <c r="QBY10" s="31"/>
      <c r="QBZ10" s="31"/>
      <c r="QCA10" s="31"/>
      <c r="QCB10" s="31"/>
      <c r="QCC10" s="31"/>
      <c r="QCD10" s="31"/>
      <c r="QCE10" s="31"/>
      <c r="QCF10" s="31"/>
      <c r="QCG10" s="31"/>
      <c r="QCH10" s="31"/>
      <c r="QCI10" s="31"/>
      <c r="QCJ10" s="31"/>
      <c r="QCK10" s="31"/>
      <c r="QCL10" s="31"/>
      <c r="QCM10" s="31"/>
      <c r="QCN10" s="31"/>
      <c r="QCO10" s="31"/>
      <c r="QCP10" s="31"/>
      <c r="QCQ10" s="31"/>
      <c r="QCR10" s="31"/>
      <c r="QCS10" s="31"/>
      <c r="QCT10" s="31"/>
      <c r="QCU10" s="31"/>
      <c r="QCV10" s="31"/>
      <c r="QCW10" s="31"/>
      <c r="QCX10" s="31"/>
      <c r="QCY10" s="31"/>
      <c r="QCZ10" s="31"/>
      <c r="QDA10" s="31"/>
      <c r="QDB10" s="31"/>
      <c r="QDC10" s="31"/>
      <c r="QDD10" s="31"/>
      <c r="QDE10" s="31"/>
      <c r="QDF10" s="31"/>
      <c r="QDG10" s="31"/>
      <c r="QDH10" s="31"/>
      <c r="QDI10" s="31"/>
      <c r="QDJ10" s="31"/>
      <c r="QDK10" s="31"/>
      <c r="QDL10" s="31"/>
      <c r="QDM10" s="31"/>
      <c r="QDN10" s="31"/>
      <c r="QDO10" s="31"/>
      <c r="QDP10" s="31"/>
      <c r="QDQ10" s="31"/>
      <c r="QDR10" s="31"/>
      <c r="QDS10" s="31"/>
      <c r="QDT10" s="31"/>
      <c r="QDU10" s="31"/>
      <c r="QDV10" s="31"/>
      <c r="QDW10" s="31"/>
      <c r="QDX10" s="31"/>
      <c r="QDY10" s="31"/>
      <c r="QDZ10" s="31"/>
      <c r="QEA10" s="31"/>
      <c r="QEB10" s="31"/>
      <c r="QEC10" s="31"/>
      <c r="QED10" s="31"/>
      <c r="QEE10" s="31"/>
      <c r="QEF10" s="31"/>
      <c r="QEG10" s="31"/>
      <c r="QEH10" s="31"/>
      <c r="QEI10" s="31"/>
      <c r="QEJ10" s="31"/>
      <c r="QEK10" s="31"/>
      <c r="QEL10" s="31"/>
      <c r="QEM10" s="31"/>
      <c r="QEN10" s="31"/>
      <c r="QEO10" s="31"/>
      <c r="QEP10" s="31"/>
      <c r="QEQ10" s="31"/>
      <c r="QER10" s="31"/>
      <c r="QES10" s="31"/>
      <c r="QET10" s="31"/>
      <c r="QEU10" s="31"/>
      <c r="QEV10" s="31"/>
      <c r="QEW10" s="31"/>
      <c r="QEX10" s="31"/>
      <c r="QEY10" s="31"/>
      <c r="QEZ10" s="31"/>
      <c r="QFA10" s="31"/>
      <c r="QFB10" s="31"/>
      <c r="QFC10" s="31"/>
      <c r="QFD10" s="31"/>
      <c r="QFE10" s="31"/>
      <c r="QFF10" s="31"/>
      <c r="QFG10" s="31"/>
      <c r="QFH10" s="31"/>
      <c r="QFI10" s="31"/>
      <c r="QFJ10" s="31"/>
      <c r="QFK10" s="31"/>
      <c r="QFL10" s="31"/>
      <c r="QFM10" s="31"/>
      <c r="QFN10" s="31"/>
      <c r="QFO10" s="31"/>
      <c r="QFP10" s="31"/>
      <c r="QFQ10" s="31"/>
      <c r="QFR10" s="31"/>
      <c r="QFS10" s="31"/>
      <c r="QFT10" s="31"/>
      <c r="QFU10" s="31"/>
      <c r="QFV10" s="31"/>
      <c r="QFW10" s="31"/>
      <c r="QFX10" s="31"/>
      <c r="QFY10" s="31"/>
      <c r="QFZ10" s="31"/>
      <c r="QGA10" s="31"/>
      <c r="QGB10" s="31"/>
      <c r="QGC10" s="31"/>
      <c r="QGD10" s="31"/>
      <c r="QGE10" s="31"/>
      <c r="QGF10" s="31"/>
      <c r="QGG10" s="31"/>
      <c r="QGH10" s="31"/>
      <c r="QGI10" s="31"/>
      <c r="QGJ10" s="31"/>
      <c r="QGK10" s="31"/>
      <c r="QGL10" s="31"/>
      <c r="QGM10" s="31"/>
      <c r="QGN10" s="31"/>
      <c r="QGO10" s="31"/>
      <c r="QGP10" s="31"/>
      <c r="QGQ10" s="31"/>
      <c r="QGR10" s="31"/>
      <c r="QGS10" s="31"/>
      <c r="QGT10" s="31"/>
      <c r="QGU10" s="31"/>
      <c r="QGV10" s="31"/>
      <c r="QGW10" s="31"/>
      <c r="QGX10" s="31"/>
      <c r="QGY10" s="31"/>
      <c r="QGZ10" s="31"/>
      <c r="QHA10" s="31"/>
      <c r="QHB10" s="31"/>
      <c r="QHC10" s="31"/>
      <c r="QHD10" s="31"/>
      <c r="QHE10" s="31"/>
      <c r="QHF10" s="31"/>
      <c r="QHG10" s="31"/>
      <c r="QHH10" s="31"/>
      <c r="QHI10" s="31"/>
      <c r="QHJ10" s="31"/>
      <c r="QHK10" s="31"/>
      <c r="QHL10" s="31"/>
      <c r="QHM10" s="31"/>
      <c r="QHN10" s="31"/>
      <c r="QHO10" s="31"/>
      <c r="QHP10" s="31"/>
      <c r="QHQ10" s="31"/>
      <c r="QHR10" s="31"/>
      <c r="QHS10" s="31"/>
      <c r="QHT10" s="31"/>
      <c r="QHU10" s="31"/>
      <c r="QHV10" s="31"/>
      <c r="QHW10" s="31"/>
      <c r="QHX10" s="31"/>
      <c r="QHY10" s="31"/>
      <c r="QHZ10" s="31"/>
      <c r="QIA10" s="31"/>
      <c r="QIB10" s="31"/>
      <c r="QIC10" s="31"/>
      <c r="QID10" s="31"/>
      <c r="QIE10" s="31"/>
      <c r="QIF10" s="31"/>
      <c r="QIG10" s="31"/>
      <c r="QIH10" s="31"/>
      <c r="QII10" s="31"/>
      <c r="QIJ10" s="31"/>
      <c r="QIK10" s="31"/>
      <c r="QIL10" s="31"/>
      <c r="QIM10" s="31"/>
      <c r="QIN10" s="31"/>
      <c r="QIO10" s="31"/>
      <c r="QIP10" s="31"/>
      <c r="QIQ10" s="31"/>
      <c r="QIR10" s="31"/>
      <c r="QIS10" s="31"/>
      <c r="QIT10" s="31"/>
      <c r="QIU10" s="31"/>
      <c r="QIV10" s="31"/>
      <c r="QIW10" s="31"/>
      <c r="QIX10" s="31"/>
      <c r="QIY10" s="31"/>
      <c r="QIZ10" s="31"/>
      <c r="QJA10" s="31"/>
      <c r="QJB10" s="31"/>
      <c r="QJC10" s="31"/>
      <c r="QJD10" s="31"/>
      <c r="QJE10" s="31"/>
      <c r="QJF10" s="31"/>
      <c r="QJG10" s="31"/>
      <c r="QJH10" s="31"/>
      <c r="QJI10" s="31"/>
      <c r="QJJ10" s="31"/>
      <c r="QJK10" s="31"/>
      <c r="QJL10" s="31"/>
      <c r="QJM10" s="31"/>
      <c r="QJN10" s="31"/>
      <c r="QJO10" s="31"/>
      <c r="QJP10" s="31"/>
      <c r="QJQ10" s="31"/>
      <c r="QJR10" s="31"/>
      <c r="QJS10" s="31"/>
      <c r="QJT10" s="31"/>
      <c r="QJU10" s="31"/>
      <c r="QJV10" s="31"/>
      <c r="QJW10" s="31"/>
      <c r="QJX10" s="31"/>
      <c r="QJY10" s="31"/>
      <c r="QJZ10" s="31"/>
      <c r="QKA10" s="31"/>
      <c r="QKB10" s="31"/>
      <c r="QKC10" s="31"/>
      <c r="QKD10" s="31"/>
      <c r="QKE10" s="31"/>
      <c r="QKF10" s="31"/>
      <c r="QKG10" s="31"/>
      <c r="QKH10" s="31"/>
      <c r="QKI10" s="31"/>
      <c r="QKJ10" s="31"/>
      <c r="QKK10" s="31"/>
      <c r="QKL10" s="31"/>
      <c r="QKM10" s="31"/>
      <c r="QKN10" s="31"/>
      <c r="QKO10" s="31"/>
      <c r="QKP10" s="31"/>
      <c r="QKQ10" s="31"/>
      <c r="QKR10" s="31"/>
      <c r="QKS10" s="31"/>
      <c r="QKT10" s="31"/>
      <c r="QKU10" s="31"/>
      <c r="QKV10" s="31"/>
      <c r="QKW10" s="31"/>
      <c r="QKX10" s="31"/>
      <c r="QKY10" s="31"/>
      <c r="QKZ10" s="31"/>
      <c r="QLA10" s="31"/>
      <c r="QLB10" s="31"/>
      <c r="QLC10" s="31"/>
      <c r="QLD10" s="31"/>
      <c r="QLE10" s="31"/>
      <c r="QLF10" s="31"/>
      <c r="QLG10" s="31"/>
      <c r="QLH10" s="31"/>
      <c r="QLI10" s="31"/>
      <c r="QLJ10" s="31"/>
      <c r="QLK10" s="31"/>
      <c r="QLL10" s="31"/>
      <c r="QLM10" s="31"/>
      <c r="QLN10" s="31"/>
      <c r="QLO10" s="31"/>
      <c r="QLP10" s="31"/>
      <c r="QLQ10" s="31"/>
      <c r="QLR10" s="31"/>
      <c r="QLS10" s="31"/>
      <c r="QLT10" s="31"/>
      <c r="QLU10" s="31"/>
      <c r="QLV10" s="31"/>
      <c r="QLW10" s="31"/>
      <c r="QLX10" s="31"/>
      <c r="QLY10" s="31"/>
      <c r="QLZ10" s="31"/>
      <c r="QMA10" s="31"/>
      <c r="QMB10" s="31"/>
      <c r="QMC10" s="31"/>
      <c r="QMD10" s="31"/>
      <c r="QME10" s="31"/>
      <c r="QMF10" s="31"/>
      <c r="QMG10" s="31"/>
      <c r="QMH10" s="31"/>
      <c r="QMI10" s="31"/>
      <c r="QMJ10" s="31"/>
      <c r="QMK10" s="31"/>
      <c r="QML10" s="31"/>
      <c r="QMM10" s="31"/>
      <c r="QMN10" s="31"/>
      <c r="QMO10" s="31"/>
      <c r="QMP10" s="31"/>
      <c r="QMQ10" s="31"/>
      <c r="QMR10" s="31"/>
      <c r="QMS10" s="31"/>
      <c r="QMT10" s="31"/>
      <c r="QMU10" s="31"/>
      <c r="QMV10" s="31"/>
      <c r="QMW10" s="31"/>
      <c r="QMX10" s="31"/>
      <c r="QMY10" s="31"/>
      <c r="QMZ10" s="31"/>
      <c r="QNA10" s="31"/>
      <c r="QNB10" s="31"/>
      <c r="QNC10" s="31"/>
      <c r="QND10" s="31"/>
      <c r="QNE10" s="31"/>
      <c r="QNF10" s="31"/>
      <c r="QNG10" s="31"/>
      <c r="QNH10" s="31"/>
      <c r="QNI10" s="31"/>
      <c r="QNJ10" s="31"/>
      <c r="QNK10" s="31"/>
      <c r="QNL10" s="31"/>
      <c r="QNM10" s="31"/>
      <c r="QNN10" s="31"/>
      <c r="QNO10" s="31"/>
      <c r="QNP10" s="31"/>
      <c r="QNQ10" s="31"/>
      <c r="QNR10" s="31"/>
      <c r="QNS10" s="31"/>
      <c r="QNT10" s="31"/>
      <c r="QNU10" s="31"/>
      <c r="QNV10" s="31"/>
      <c r="QNW10" s="31"/>
      <c r="QNX10" s="31"/>
      <c r="QNY10" s="31"/>
      <c r="QNZ10" s="31"/>
      <c r="QOA10" s="31"/>
      <c r="QOB10" s="31"/>
      <c r="QOC10" s="31"/>
      <c r="QOD10" s="31"/>
      <c r="QOE10" s="31"/>
      <c r="QOF10" s="31"/>
      <c r="QOG10" s="31"/>
      <c r="QOH10" s="31"/>
      <c r="QOI10" s="31"/>
      <c r="QOJ10" s="31"/>
      <c r="QOK10" s="31"/>
      <c r="QOL10" s="31"/>
      <c r="QOM10" s="31"/>
      <c r="QON10" s="31"/>
      <c r="QOO10" s="31"/>
      <c r="QOP10" s="31"/>
      <c r="QOQ10" s="31"/>
      <c r="QOR10" s="31"/>
      <c r="QOS10" s="31"/>
      <c r="QOT10" s="31"/>
      <c r="QOU10" s="31"/>
      <c r="QOV10" s="31"/>
      <c r="QOW10" s="31"/>
      <c r="QOX10" s="31"/>
      <c r="QOY10" s="31"/>
      <c r="QOZ10" s="31"/>
      <c r="QPA10" s="31"/>
      <c r="QPB10" s="31"/>
      <c r="QPC10" s="31"/>
      <c r="QPD10" s="31"/>
      <c r="QPE10" s="31"/>
      <c r="QPF10" s="31"/>
      <c r="QPG10" s="31"/>
      <c r="QPH10" s="31"/>
      <c r="QPI10" s="31"/>
      <c r="QPJ10" s="31"/>
      <c r="QPK10" s="31"/>
      <c r="QPL10" s="31"/>
      <c r="QPM10" s="31"/>
      <c r="QPN10" s="31"/>
      <c r="QPO10" s="31"/>
      <c r="QPP10" s="31"/>
      <c r="QPQ10" s="31"/>
      <c r="QPR10" s="31"/>
      <c r="QPS10" s="31"/>
      <c r="QPT10" s="31"/>
      <c r="QPU10" s="31"/>
      <c r="QPV10" s="31"/>
      <c r="QPW10" s="31"/>
      <c r="QPX10" s="31"/>
      <c r="QPY10" s="31"/>
      <c r="QPZ10" s="31"/>
      <c r="QQA10" s="31"/>
      <c r="QQB10" s="31"/>
      <c r="QQC10" s="31"/>
      <c r="QQD10" s="31"/>
      <c r="QQE10" s="31"/>
      <c r="QQF10" s="31"/>
      <c r="QQG10" s="31"/>
      <c r="QQH10" s="31"/>
      <c r="QQI10" s="31"/>
      <c r="QQJ10" s="31"/>
      <c r="QQK10" s="31"/>
      <c r="QQL10" s="31"/>
      <c r="QQM10" s="31"/>
      <c r="QQN10" s="31"/>
      <c r="QQO10" s="31"/>
      <c r="QQP10" s="31"/>
      <c r="QQQ10" s="31"/>
      <c r="QQR10" s="31"/>
      <c r="QQS10" s="31"/>
      <c r="QQT10" s="31"/>
      <c r="QQU10" s="31"/>
      <c r="QQV10" s="31"/>
      <c r="QQW10" s="31"/>
      <c r="QQX10" s="31"/>
      <c r="QQY10" s="31"/>
      <c r="QQZ10" s="31"/>
      <c r="QRA10" s="31"/>
      <c r="QRB10" s="31"/>
      <c r="QRC10" s="31"/>
      <c r="QRD10" s="31"/>
      <c r="QRE10" s="31"/>
      <c r="QRF10" s="31"/>
      <c r="QRG10" s="31"/>
      <c r="QRH10" s="31"/>
      <c r="QRI10" s="31"/>
      <c r="QRJ10" s="31"/>
      <c r="QRK10" s="31"/>
      <c r="QRL10" s="31"/>
      <c r="QRM10" s="31"/>
      <c r="QRN10" s="31"/>
      <c r="QRO10" s="31"/>
      <c r="QRP10" s="31"/>
      <c r="QRQ10" s="31"/>
      <c r="QRR10" s="31"/>
      <c r="QRS10" s="31"/>
      <c r="QRT10" s="31"/>
      <c r="QRU10" s="31"/>
      <c r="QRV10" s="31"/>
      <c r="QRW10" s="31"/>
      <c r="QRX10" s="31"/>
      <c r="QRY10" s="31"/>
      <c r="QRZ10" s="31"/>
      <c r="QSA10" s="31"/>
      <c r="QSB10" s="31"/>
      <c r="QSC10" s="31"/>
      <c r="QSD10" s="31"/>
      <c r="QSE10" s="31"/>
      <c r="QSF10" s="31"/>
      <c r="QSG10" s="31"/>
      <c r="QSH10" s="31"/>
      <c r="QSI10" s="31"/>
      <c r="QSJ10" s="31"/>
      <c r="QSK10" s="31"/>
      <c r="QSL10" s="31"/>
      <c r="QSM10" s="31"/>
      <c r="QSN10" s="31"/>
      <c r="QSO10" s="31"/>
      <c r="QSP10" s="31"/>
      <c r="QSQ10" s="31"/>
      <c r="QSR10" s="31"/>
      <c r="QSS10" s="31"/>
      <c r="QST10" s="31"/>
      <c r="QSU10" s="31"/>
      <c r="QSV10" s="31"/>
      <c r="QSW10" s="31"/>
      <c r="QSX10" s="31"/>
      <c r="QSY10" s="31"/>
      <c r="QSZ10" s="31"/>
      <c r="QTA10" s="31"/>
      <c r="QTB10" s="31"/>
      <c r="QTC10" s="31"/>
      <c r="QTD10" s="31"/>
      <c r="QTE10" s="31"/>
      <c r="QTF10" s="31"/>
      <c r="QTG10" s="31"/>
      <c r="QTH10" s="31"/>
      <c r="QTI10" s="31"/>
      <c r="QTJ10" s="31"/>
      <c r="QTK10" s="31"/>
      <c r="QTL10" s="31"/>
      <c r="QTM10" s="31"/>
      <c r="QTN10" s="31"/>
      <c r="QTO10" s="31"/>
      <c r="QTP10" s="31"/>
      <c r="QTQ10" s="31"/>
      <c r="QTR10" s="31"/>
      <c r="QTS10" s="31"/>
      <c r="QTT10" s="31"/>
      <c r="QTU10" s="31"/>
      <c r="QTV10" s="31"/>
      <c r="QTW10" s="31"/>
      <c r="QTX10" s="31"/>
      <c r="QTY10" s="31"/>
      <c r="QTZ10" s="31"/>
      <c r="QUA10" s="31"/>
      <c r="QUB10" s="31"/>
      <c r="QUC10" s="31"/>
      <c r="QUD10" s="31"/>
      <c r="QUE10" s="31"/>
      <c r="QUF10" s="31"/>
      <c r="QUG10" s="31"/>
      <c r="QUH10" s="31"/>
      <c r="QUI10" s="31"/>
      <c r="QUJ10" s="31"/>
      <c r="QUK10" s="31"/>
      <c r="QUL10" s="31"/>
      <c r="QUM10" s="31"/>
      <c r="QUN10" s="31"/>
      <c r="QUO10" s="31"/>
      <c r="QUP10" s="31"/>
      <c r="QUQ10" s="31"/>
      <c r="QUR10" s="31"/>
      <c r="QUS10" s="31"/>
      <c r="QUT10" s="31"/>
      <c r="QUU10" s="31"/>
      <c r="QUV10" s="31"/>
      <c r="QUW10" s="31"/>
      <c r="QUX10" s="31"/>
      <c r="QUY10" s="31"/>
      <c r="QUZ10" s="31"/>
      <c r="QVA10" s="31"/>
      <c r="QVB10" s="31"/>
      <c r="QVC10" s="31"/>
      <c r="QVD10" s="31"/>
      <c r="QVE10" s="31"/>
      <c r="QVF10" s="31"/>
      <c r="QVG10" s="31"/>
      <c r="QVH10" s="31"/>
      <c r="QVI10" s="31"/>
      <c r="QVJ10" s="31"/>
      <c r="QVK10" s="31"/>
      <c r="QVL10" s="31"/>
      <c r="QVM10" s="31"/>
      <c r="QVN10" s="31"/>
      <c r="QVO10" s="31"/>
      <c r="QVP10" s="31"/>
      <c r="QVQ10" s="31"/>
      <c r="QVR10" s="31"/>
      <c r="QVS10" s="31"/>
      <c r="QVT10" s="31"/>
      <c r="QVU10" s="31"/>
      <c r="QVV10" s="31"/>
      <c r="QVW10" s="31"/>
      <c r="QVX10" s="31"/>
      <c r="QVY10" s="31"/>
      <c r="QVZ10" s="31"/>
      <c r="QWA10" s="31"/>
      <c r="QWB10" s="31"/>
      <c r="QWC10" s="31"/>
      <c r="QWD10" s="31"/>
      <c r="QWE10" s="31"/>
      <c r="QWF10" s="31"/>
      <c r="QWG10" s="31"/>
      <c r="QWH10" s="31"/>
      <c r="QWI10" s="31"/>
      <c r="QWJ10" s="31"/>
      <c r="QWK10" s="31"/>
      <c r="QWL10" s="31"/>
      <c r="QWM10" s="31"/>
      <c r="QWN10" s="31"/>
      <c r="QWO10" s="31"/>
      <c r="QWP10" s="31"/>
      <c r="QWQ10" s="31"/>
      <c r="QWR10" s="31"/>
      <c r="QWS10" s="31"/>
      <c r="QWT10" s="31"/>
      <c r="QWU10" s="31"/>
      <c r="QWV10" s="31"/>
      <c r="QWW10" s="31"/>
      <c r="QWX10" s="31"/>
      <c r="QWY10" s="31"/>
      <c r="QWZ10" s="31"/>
      <c r="QXA10" s="31"/>
      <c r="QXB10" s="31"/>
      <c r="QXC10" s="31"/>
      <c r="QXD10" s="31"/>
      <c r="QXE10" s="31"/>
      <c r="QXF10" s="31"/>
      <c r="QXG10" s="31"/>
      <c r="QXH10" s="31"/>
      <c r="QXI10" s="31"/>
      <c r="QXJ10" s="31"/>
      <c r="QXK10" s="31"/>
      <c r="QXL10" s="31"/>
      <c r="QXM10" s="31"/>
      <c r="QXN10" s="31"/>
      <c r="QXO10" s="31"/>
      <c r="QXP10" s="31"/>
      <c r="QXQ10" s="31"/>
      <c r="QXR10" s="31"/>
      <c r="QXS10" s="31"/>
      <c r="QXT10" s="31"/>
      <c r="QXU10" s="31"/>
      <c r="QXV10" s="31"/>
      <c r="QXW10" s="31"/>
      <c r="QXX10" s="31"/>
      <c r="QXY10" s="31"/>
      <c r="QXZ10" s="31"/>
      <c r="QYA10" s="31"/>
      <c r="QYB10" s="31"/>
      <c r="QYC10" s="31"/>
      <c r="QYD10" s="31"/>
      <c r="QYE10" s="31"/>
      <c r="QYF10" s="31"/>
      <c r="QYG10" s="31"/>
      <c r="QYH10" s="31"/>
      <c r="QYI10" s="31"/>
      <c r="QYJ10" s="31"/>
      <c r="QYK10" s="31"/>
      <c r="QYL10" s="31"/>
      <c r="QYM10" s="31"/>
      <c r="QYN10" s="31"/>
      <c r="QYO10" s="31"/>
      <c r="QYP10" s="31"/>
      <c r="QYQ10" s="31"/>
      <c r="QYR10" s="31"/>
      <c r="QYS10" s="31"/>
      <c r="QYT10" s="31"/>
      <c r="QYU10" s="31"/>
      <c r="QYV10" s="31"/>
      <c r="QYW10" s="31"/>
      <c r="QYX10" s="31"/>
      <c r="QYY10" s="31"/>
      <c r="QYZ10" s="31"/>
      <c r="QZA10" s="31"/>
      <c r="QZB10" s="31"/>
      <c r="QZC10" s="31"/>
      <c r="QZD10" s="31"/>
      <c r="QZE10" s="31"/>
      <c r="QZF10" s="31"/>
      <c r="QZG10" s="31"/>
      <c r="QZH10" s="31"/>
      <c r="QZI10" s="31"/>
      <c r="QZJ10" s="31"/>
      <c r="QZK10" s="31"/>
      <c r="QZL10" s="31"/>
      <c r="QZM10" s="31"/>
      <c r="QZN10" s="31"/>
      <c r="QZO10" s="31"/>
      <c r="QZP10" s="31"/>
      <c r="QZQ10" s="31"/>
      <c r="QZR10" s="31"/>
      <c r="QZS10" s="31"/>
      <c r="QZT10" s="31"/>
      <c r="QZU10" s="31"/>
      <c r="QZV10" s="31"/>
      <c r="QZW10" s="31"/>
      <c r="QZX10" s="31"/>
      <c r="QZY10" s="31"/>
      <c r="QZZ10" s="31"/>
      <c r="RAA10" s="31"/>
      <c r="RAB10" s="31"/>
      <c r="RAC10" s="31"/>
      <c r="RAD10" s="31"/>
      <c r="RAE10" s="31"/>
      <c r="RAF10" s="31"/>
      <c r="RAG10" s="31"/>
      <c r="RAH10" s="31"/>
      <c r="RAI10" s="31"/>
      <c r="RAJ10" s="31"/>
      <c r="RAK10" s="31"/>
      <c r="RAL10" s="31"/>
      <c r="RAM10" s="31"/>
      <c r="RAN10" s="31"/>
      <c r="RAO10" s="31"/>
      <c r="RAP10" s="31"/>
      <c r="RAQ10" s="31"/>
      <c r="RAR10" s="31"/>
      <c r="RAS10" s="31"/>
      <c r="RAT10" s="31"/>
      <c r="RAU10" s="31"/>
      <c r="RAV10" s="31"/>
      <c r="RAW10" s="31"/>
      <c r="RAX10" s="31"/>
      <c r="RAY10" s="31"/>
      <c r="RAZ10" s="31"/>
      <c r="RBA10" s="31"/>
      <c r="RBB10" s="31"/>
      <c r="RBC10" s="31"/>
      <c r="RBD10" s="31"/>
      <c r="RBE10" s="31"/>
      <c r="RBF10" s="31"/>
      <c r="RBG10" s="31"/>
      <c r="RBH10" s="31"/>
      <c r="RBI10" s="31"/>
      <c r="RBJ10" s="31"/>
      <c r="RBK10" s="31"/>
      <c r="RBL10" s="31"/>
      <c r="RBM10" s="31"/>
      <c r="RBN10" s="31"/>
      <c r="RBO10" s="31"/>
      <c r="RBP10" s="31"/>
      <c r="RBQ10" s="31"/>
      <c r="RBR10" s="31"/>
      <c r="RBS10" s="31"/>
      <c r="RBT10" s="31"/>
      <c r="RBU10" s="31"/>
      <c r="RBV10" s="31"/>
      <c r="RBW10" s="31"/>
      <c r="RBX10" s="31"/>
      <c r="RBY10" s="31"/>
      <c r="RBZ10" s="31"/>
      <c r="RCA10" s="31"/>
      <c r="RCB10" s="31"/>
      <c r="RCC10" s="31"/>
      <c r="RCD10" s="31"/>
      <c r="RCE10" s="31"/>
      <c r="RCF10" s="31"/>
      <c r="RCG10" s="31"/>
      <c r="RCH10" s="31"/>
      <c r="RCI10" s="31"/>
      <c r="RCJ10" s="31"/>
      <c r="RCK10" s="31"/>
      <c r="RCL10" s="31"/>
      <c r="RCM10" s="31"/>
      <c r="RCN10" s="31"/>
      <c r="RCO10" s="31"/>
      <c r="RCP10" s="31"/>
      <c r="RCQ10" s="31"/>
      <c r="RCR10" s="31"/>
      <c r="RCS10" s="31"/>
      <c r="RCT10" s="31"/>
      <c r="RCU10" s="31"/>
      <c r="RCV10" s="31"/>
      <c r="RCW10" s="31"/>
      <c r="RCX10" s="31"/>
      <c r="RCY10" s="31"/>
      <c r="RCZ10" s="31"/>
      <c r="RDA10" s="31"/>
      <c r="RDB10" s="31"/>
      <c r="RDC10" s="31"/>
      <c r="RDD10" s="31"/>
      <c r="RDE10" s="31"/>
      <c r="RDF10" s="31"/>
      <c r="RDG10" s="31"/>
      <c r="RDH10" s="31"/>
      <c r="RDI10" s="31"/>
      <c r="RDJ10" s="31"/>
      <c r="RDK10" s="31"/>
      <c r="RDL10" s="31"/>
      <c r="RDM10" s="31"/>
      <c r="RDN10" s="31"/>
      <c r="RDO10" s="31"/>
      <c r="RDP10" s="31"/>
      <c r="RDQ10" s="31"/>
      <c r="RDR10" s="31"/>
      <c r="RDS10" s="31"/>
      <c r="RDT10" s="31"/>
      <c r="RDU10" s="31"/>
      <c r="RDV10" s="31"/>
      <c r="RDW10" s="31"/>
      <c r="RDX10" s="31"/>
      <c r="RDY10" s="31"/>
      <c r="RDZ10" s="31"/>
      <c r="REA10" s="31"/>
      <c r="REB10" s="31"/>
      <c r="REC10" s="31"/>
      <c r="RED10" s="31"/>
      <c r="REE10" s="31"/>
      <c r="REF10" s="31"/>
      <c r="REG10" s="31"/>
      <c r="REH10" s="31"/>
      <c r="REI10" s="31"/>
      <c r="REJ10" s="31"/>
      <c r="REK10" s="31"/>
      <c r="REL10" s="31"/>
      <c r="REM10" s="31"/>
      <c r="REN10" s="31"/>
      <c r="REO10" s="31"/>
      <c r="REP10" s="31"/>
      <c r="REQ10" s="31"/>
      <c r="RER10" s="31"/>
      <c r="RES10" s="31"/>
      <c r="RET10" s="31"/>
      <c r="REU10" s="31"/>
      <c r="REV10" s="31"/>
      <c r="REW10" s="31"/>
      <c r="REX10" s="31"/>
      <c r="REY10" s="31"/>
      <c r="REZ10" s="31"/>
      <c r="RFA10" s="31"/>
      <c r="RFB10" s="31"/>
      <c r="RFC10" s="31"/>
      <c r="RFD10" s="31"/>
      <c r="RFE10" s="31"/>
      <c r="RFF10" s="31"/>
      <c r="RFG10" s="31"/>
      <c r="RFH10" s="31"/>
      <c r="RFI10" s="31"/>
      <c r="RFJ10" s="31"/>
      <c r="RFK10" s="31"/>
      <c r="RFL10" s="31"/>
      <c r="RFM10" s="31"/>
      <c r="RFN10" s="31"/>
      <c r="RFO10" s="31"/>
      <c r="RFP10" s="31"/>
      <c r="RFQ10" s="31"/>
      <c r="RFR10" s="31"/>
      <c r="RFS10" s="31"/>
      <c r="RFT10" s="31"/>
      <c r="RFU10" s="31"/>
      <c r="RFV10" s="31"/>
      <c r="RFW10" s="31"/>
      <c r="RFX10" s="31"/>
      <c r="RFY10" s="31"/>
      <c r="RFZ10" s="31"/>
      <c r="RGA10" s="31"/>
      <c r="RGB10" s="31"/>
      <c r="RGC10" s="31"/>
      <c r="RGD10" s="31"/>
      <c r="RGE10" s="31"/>
      <c r="RGF10" s="31"/>
      <c r="RGG10" s="31"/>
      <c r="RGH10" s="31"/>
      <c r="RGI10" s="31"/>
      <c r="RGJ10" s="31"/>
      <c r="RGK10" s="31"/>
      <c r="RGL10" s="31"/>
      <c r="RGM10" s="31"/>
      <c r="RGN10" s="31"/>
      <c r="RGO10" s="31"/>
      <c r="RGP10" s="31"/>
      <c r="RGQ10" s="31"/>
      <c r="RGR10" s="31"/>
      <c r="RGS10" s="31"/>
      <c r="RGT10" s="31"/>
      <c r="RGU10" s="31"/>
      <c r="RGV10" s="31"/>
      <c r="RGW10" s="31"/>
      <c r="RGX10" s="31"/>
      <c r="RGY10" s="31"/>
      <c r="RGZ10" s="31"/>
      <c r="RHA10" s="31"/>
      <c r="RHB10" s="31"/>
      <c r="RHC10" s="31"/>
      <c r="RHD10" s="31"/>
      <c r="RHE10" s="31"/>
      <c r="RHF10" s="31"/>
      <c r="RHG10" s="31"/>
      <c r="RHH10" s="31"/>
      <c r="RHI10" s="31"/>
      <c r="RHJ10" s="31"/>
      <c r="RHK10" s="31"/>
      <c r="RHL10" s="31"/>
      <c r="RHM10" s="31"/>
      <c r="RHN10" s="31"/>
      <c r="RHO10" s="31"/>
      <c r="RHP10" s="31"/>
      <c r="RHQ10" s="31"/>
      <c r="RHR10" s="31"/>
      <c r="RHS10" s="31"/>
      <c r="RHT10" s="31"/>
      <c r="RHU10" s="31"/>
      <c r="RHV10" s="31"/>
      <c r="RHW10" s="31"/>
      <c r="RHX10" s="31"/>
      <c r="RHY10" s="31"/>
      <c r="RHZ10" s="31"/>
      <c r="RIA10" s="31"/>
      <c r="RIB10" s="31"/>
      <c r="RIC10" s="31"/>
      <c r="RID10" s="31"/>
      <c r="RIE10" s="31"/>
      <c r="RIF10" s="31"/>
      <c r="RIG10" s="31"/>
      <c r="RIH10" s="31"/>
      <c r="RII10" s="31"/>
      <c r="RIJ10" s="31"/>
      <c r="RIK10" s="31"/>
      <c r="RIL10" s="31"/>
      <c r="RIM10" s="31"/>
      <c r="RIN10" s="31"/>
      <c r="RIO10" s="31"/>
      <c r="RIP10" s="31"/>
      <c r="RIQ10" s="31"/>
      <c r="RIR10" s="31"/>
      <c r="RIS10" s="31"/>
      <c r="RIT10" s="31"/>
      <c r="RIU10" s="31"/>
      <c r="RIV10" s="31"/>
      <c r="RIW10" s="31"/>
      <c r="RIX10" s="31"/>
      <c r="RIY10" s="31"/>
      <c r="RIZ10" s="31"/>
      <c r="RJA10" s="31"/>
      <c r="RJB10" s="31"/>
      <c r="RJC10" s="31"/>
      <c r="RJD10" s="31"/>
      <c r="RJE10" s="31"/>
      <c r="RJF10" s="31"/>
      <c r="RJG10" s="31"/>
      <c r="RJH10" s="31"/>
      <c r="RJI10" s="31"/>
      <c r="RJJ10" s="31"/>
      <c r="RJK10" s="31"/>
      <c r="RJL10" s="31"/>
      <c r="RJM10" s="31"/>
      <c r="RJN10" s="31"/>
      <c r="RJO10" s="31"/>
      <c r="RJP10" s="31"/>
      <c r="RJQ10" s="31"/>
      <c r="RJR10" s="31"/>
      <c r="RJS10" s="31"/>
      <c r="RJT10" s="31"/>
      <c r="RJU10" s="31"/>
      <c r="RJV10" s="31"/>
      <c r="RJW10" s="31"/>
      <c r="RJX10" s="31"/>
      <c r="RJY10" s="31"/>
      <c r="RJZ10" s="31"/>
      <c r="RKA10" s="31"/>
      <c r="RKB10" s="31"/>
      <c r="RKC10" s="31"/>
      <c r="RKD10" s="31"/>
      <c r="RKE10" s="31"/>
      <c r="RKF10" s="31"/>
      <c r="RKG10" s="31"/>
      <c r="RKH10" s="31"/>
      <c r="RKI10" s="31"/>
      <c r="RKJ10" s="31"/>
      <c r="RKK10" s="31"/>
      <c r="RKL10" s="31"/>
      <c r="RKM10" s="31"/>
      <c r="RKN10" s="31"/>
      <c r="RKO10" s="31"/>
      <c r="RKP10" s="31"/>
      <c r="RKQ10" s="31"/>
      <c r="RKR10" s="31"/>
      <c r="RKS10" s="31"/>
      <c r="RKT10" s="31"/>
      <c r="RKU10" s="31"/>
      <c r="RKV10" s="31"/>
      <c r="RKW10" s="31"/>
      <c r="RKX10" s="31"/>
      <c r="RKY10" s="31"/>
      <c r="RKZ10" s="31"/>
      <c r="RLA10" s="31"/>
      <c r="RLB10" s="31"/>
      <c r="RLC10" s="31"/>
      <c r="RLD10" s="31"/>
      <c r="RLE10" s="31"/>
      <c r="RLF10" s="31"/>
      <c r="RLG10" s="31"/>
      <c r="RLH10" s="31"/>
      <c r="RLI10" s="31"/>
      <c r="RLJ10" s="31"/>
      <c r="RLK10" s="31"/>
      <c r="RLL10" s="31"/>
      <c r="RLM10" s="31"/>
      <c r="RLN10" s="31"/>
      <c r="RLO10" s="31"/>
      <c r="RLP10" s="31"/>
      <c r="RLQ10" s="31"/>
      <c r="RLR10" s="31"/>
      <c r="RLS10" s="31"/>
      <c r="RLT10" s="31"/>
      <c r="RLU10" s="31"/>
      <c r="RLV10" s="31"/>
      <c r="RLW10" s="31"/>
      <c r="RLX10" s="31"/>
      <c r="RLY10" s="31"/>
      <c r="RLZ10" s="31"/>
      <c r="RMA10" s="31"/>
      <c r="RMB10" s="31"/>
      <c r="RMC10" s="31"/>
      <c r="RMD10" s="31"/>
      <c r="RME10" s="31"/>
      <c r="RMF10" s="31"/>
      <c r="RMG10" s="31"/>
      <c r="RMH10" s="31"/>
      <c r="RMI10" s="31"/>
      <c r="RMJ10" s="31"/>
      <c r="RMK10" s="31"/>
      <c r="RML10" s="31"/>
      <c r="RMM10" s="31"/>
      <c r="RMN10" s="31"/>
      <c r="RMO10" s="31"/>
      <c r="RMP10" s="31"/>
      <c r="RMQ10" s="31"/>
      <c r="RMR10" s="31"/>
      <c r="RMS10" s="31"/>
      <c r="RMT10" s="31"/>
      <c r="RMU10" s="31"/>
      <c r="RMV10" s="31"/>
      <c r="RMW10" s="31"/>
      <c r="RMX10" s="31"/>
      <c r="RMY10" s="31"/>
      <c r="RMZ10" s="31"/>
      <c r="RNA10" s="31"/>
      <c r="RNB10" s="31"/>
      <c r="RNC10" s="31"/>
      <c r="RND10" s="31"/>
      <c r="RNE10" s="31"/>
      <c r="RNF10" s="31"/>
      <c r="RNG10" s="31"/>
      <c r="RNH10" s="31"/>
      <c r="RNI10" s="31"/>
      <c r="RNJ10" s="31"/>
      <c r="RNK10" s="31"/>
      <c r="RNL10" s="31"/>
      <c r="RNM10" s="31"/>
      <c r="RNN10" s="31"/>
      <c r="RNO10" s="31"/>
      <c r="RNP10" s="31"/>
      <c r="RNQ10" s="31"/>
      <c r="RNR10" s="31"/>
      <c r="RNS10" s="31"/>
      <c r="RNT10" s="31"/>
      <c r="RNU10" s="31"/>
      <c r="RNV10" s="31"/>
      <c r="RNW10" s="31"/>
      <c r="RNX10" s="31"/>
      <c r="RNY10" s="31"/>
      <c r="RNZ10" s="31"/>
      <c r="ROA10" s="31"/>
      <c r="ROB10" s="31"/>
      <c r="ROC10" s="31"/>
      <c r="ROD10" s="31"/>
      <c r="ROE10" s="31"/>
      <c r="ROF10" s="31"/>
      <c r="ROG10" s="31"/>
      <c r="ROH10" s="31"/>
      <c r="ROI10" s="31"/>
      <c r="ROJ10" s="31"/>
      <c r="ROK10" s="31"/>
      <c r="ROL10" s="31"/>
      <c r="ROM10" s="31"/>
      <c r="RON10" s="31"/>
      <c r="ROO10" s="31"/>
      <c r="ROP10" s="31"/>
      <c r="ROQ10" s="31"/>
      <c r="ROR10" s="31"/>
      <c r="ROS10" s="31"/>
      <c r="ROT10" s="31"/>
      <c r="ROU10" s="31"/>
      <c r="ROV10" s="31"/>
      <c r="ROW10" s="31"/>
      <c r="ROX10" s="31"/>
      <c r="ROY10" s="31"/>
      <c r="ROZ10" s="31"/>
      <c r="RPA10" s="31"/>
      <c r="RPB10" s="31"/>
      <c r="RPC10" s="31"/>
      <c r="RPD10" s="31"/>
      <c r="RPE10" s="31"/>
      <c r="RPF10" s="31"/>
      <c r="RPG10" s="31"/>
      <c r="RPH10" s="31"/>
      <c r="RPI10" s="31"/>
      <c r="RPJ10" s="31"/>
      <c r="RPK10" s="31"/>
      <c r="RPL10" s="31"/>
      <c r="RPM10" s="31"/>
      <c r="RPN10" s="31"/>
      <c r="RPO10" s="31"/>
      <c r="RPP10" s="31"/>
      <c r="RPQ10" s="31"/>
      <c r="RPR10" s="31"/>
      <c r="RPS10" s="31"/>
      <c r="RPT10" s="31"/>
      <c r="RPU10" s="31"/>
      <c r="RPV10" s="31"/>
      <c r="RPW10" s="31"/>
      <c r="RPX10" s="31"/>
      <c r="RPY10" s="31"/>
      <c r="RPZ10" s="31"/>
      <c r="RQA10" s="31"/>
      <c r="RQB10" s="31"/>
      <c r="RQC10" s="31"/>
      <c r="RQD10" s="31"/>
      <c r="RQE10" s="31"/>
      <c r="RQF10" s="31"/>
      <c r="RQG10" s="31"/>
      <c r="RQH10" s="31"/>
      <c r="RQI10" s="31"/>
      <c r="RQJ10" s="31"/>
      <c r="RQK10" s="31"/>
      <c r="RQL10" s="31"/>
      <c r="RQM10" s="31"/>
      <c r="RQN10" s="31"/>
      <c r="RQO10" s="31"/>
      <c r="RQP10" s="31"/>
      <c r="RQQ10" s="31"/>
      <c r="RQR10" s="31"/>
      <c r="RQS10" s="31"/>
      <c r="RQT10" s="31"/>
      <c r="RQU10" s="31"/>
      <c r="RQV10" s="31"/>
      <c r="RQW10" s="31"/>
      <c r="RQX10" s="31"/>
      <c r="RQY10" s="31"/>
      <c r="RQZ10" s="31"/>
      <c r="RRA10" s="31"/>
      <c r="RRB10" s="31"/>
      <c r="RRC10" s="31"/>
      <c r="RRD10" s="31"/>
      <c r="RRE10" s="31"/>
      <c r="RRF10" s="31"/>
      <c r="RRG10" s="31"/>
      <c r="RRH10" s="31"/>
      <c r="RRI10" s="31"/>
      <c r="RRJ10" s="31"/>
      <c r="RRK10" s="31"/>
      <c r="RRL10" s="31"/>
      <c r="RRM10" s="31"/>
      <c r="RRN10" s="31"/>
      <c r="RRO10" s="31"/>
      <c r="RRP10" s="31"/>
      <c r="RRQ10" s="31"/>
      <c r="RRR10" s="31"/>
      <c r="RRS10" s="31"/>
      <c r="RRT10" s="31"/>
      <c r="RRU10" s="31"/>
      <c r="RRV10" s="31"/>
      <c r="RRW10" s="31"/>
      <c r="RRX10" s="31"/>
      <c r="RRY10" s="31"/>
      <c r="RRZ10" s="31"/>
      <c r="RSA10" s="31"/>
      <c r="RSB10" s="31"/>
      <c r="RSC10" s="31"/>
      <c r="RSD10" s="31"/>
      <c r="RSE10" s="31"/>
      <c r="RSF10" s="31"/>
      <c r="RSG10" s="31"/>
      <c r="RSH10" s="31"/>
      <c r="RSI10" s="31"/>
      <c r="RSJ10" s="31"/>
      <c r="RSK10" s="31"/>
      <c r="RSL10" s="31"/>
      <c r="RSM10" s="31"/>
      <c r="RSN10" s="31"/>
      <c r="RSO10" s="31"/>
      <c r="RSP10" s="31"/>
      <c r="RSQ10" s="31"/>
      <c r="RSR10" s="31"/>
      <c r="RSS10" s="31"/>
      <c r="RST10" s="31"/>
      <c r="RSU10" s="31"/>
      <c r="RSV10" s="31"/>
      <c r="RSW10" s="31"/>
      <c r="RSX10" s="31"/>
      <c r="RSY10" s="31"/>
      <c r="RSZ10" s="31"/>
      <c r="RTA10" s="31"/>
      <c r="RTB10" s="31"/>
      <c r="RTC10" s="31"/>
      <c r="RTD10" s="31"/>
      <c r="RTE10" s="31"/>
      <c r="RTF10" s="31"/>
      <c r="RTG10" s="31"/>
      <c r="RTH10" s="31"/>
      <c r="RTI10" s="31"/>
      <c r="RTJ10" s="31"/>
      <c r="RTK10" s="31"/>
      <c r="RTL10" s="31"/>
      <c r="RTM10" s="31"/>
      <c r="RTN10" s="31"/>
      <c r="RTO10" s="31"/>
      <c r="RTP10" s="31"/>
      <c r="RTQ10" s="31"/>
      <c r="RTR10" s="31"/>
      <c r="RTS10" s="31"/>
      <c r="RTT10" s="31"/>
      <c r="RTU10" s="31"/>
      <c r="RTV10" s="31"/>
      <c r="RTW10" s="31"/>
      <c r="RTX10" s="31"/>
      <c r="RTY10" s="31"/>
      <c r="RTZ10" s="31"/>
      <c r="RUA10" s="31"/>
      <c r="RUB10" s="31"/>
      <c r="RUC10" s="31"/>
      <c r="RUD10" s="31"/>
      <c r="RUE10" s="31"/>
      <c r="RUF10" s="31"/>
      <c r="RUG10" s="31"/>
      <c r="RUH10" s="31"/>
      <c r="RUI10" s="31"/>
      <c r="RUJ10" s="31"/>
      <c r="RUK10" s="31"/>
      <c r="RUL10" s="31"/>
      <c r="RUM10" s="31"/>
      <c r="RUN10" s="31"/>
      <c r="RUO10" s="31"/>
      <c r="RUP10" s="31"/>
      <c r="RUQ10" s="31"/>
      <c r="RUR10" s="31"/>
      <c r="RUS10" s="31"/>
      <c r="RUT10" s="31"/>
      <c r="RUU10" s="31"/>
      <c r="RUV10" s="31"/>
      <c r="RUW10" s="31"/>
      <c r="RUX10" s="31"/>
      <c r="RUY10" s="31"/>
      <c r="RUZ10" s="31"/>
      <c r="RVA10" s="31"/>
      <c r="RVB10" s="31"/>
      <c r="RVC10" s="31"/>
      <c r="RVD10" s="31"/>
      <c r="RVE10" s="31"/>
      <c r="RVF10" s="31"/>
      <c r="RVG10" s="31"/>
      <c r="RVH10" s="31"/>
      <c r="RVI10" s="31"/>
      <c r="RVJ10" s="31"/>
      <c r="RVK10" s="31"/>
      <c r="RVL10" s="31"/>
      <c r="RVM10" s="31"/>
      <c r="RVN10" s="31"/>
      <c r="RVO10" s="31"/>
      <c r="RVP10" s="31"/>
      <c r="RVQ10" s="31"/>
      <c r="RVR10" s="31"/>
      <c r="RVS10" s="31"/>
      <c r="RVT10" s="31"/>
      <c r="RVU10" s="31"/>
      <c r="RVV10" s="31"/>
      <c r="RVW10" s="31"/>
      <c r="RVX10" s="31"/>
      <c r="RVY10" s="31"/>
      <c r="RVZ10" s="31"/>
      <c r="RWA10" s="31"/>
      <c r="RWB10" s="31"/>
      <c r="RWC10" s="31"/>
      <c r="RWD10" s="31"/>
      <c r="RWE10" s="31"/>
      <c r="RWF10" s="31"/>
      <c r="RWG10" s="31"/>
      <c r="RWH10" s="31"/>
      <c r="RWI10" s="31"/>
      <c r="RWJ10" s="31"/>
      <c r="RWK10" s="31"/>
      <c r="RWL10" s="31"/>
      <c r="RWM10" s="31"/>
      <c r="RWN10" s="31"/>
      <c r="RWO10" s="31"/>
      <c r="RWP10" s="31"/>
      <c r="RWQ10" s="31"/>
      <c r="RWR10" s="31"/>
      <c r="RWS10" s="31"/>
      <c r="RWT10" s="31"/>
      <c r="RWU10" s="31"/>
      <c r="RWV10" s="31"/>
      <c r="RWW10" s="31"/>
      <c r="RWX10" s="31"/>
      <c r="RWY10" s="31"/>
      <c r="RWZ10" s="31"/>
      <c r="RXA10" s="31"/>
      <c r="RXB10" s="31"/>
      <c r="RXC10" s="31"/>
      <c r="RXD10" s="31"/>
      <c r="RXE10" s="31"/>
      <c r="RXF10" s="31"/>
      <c r="RXG10" s="31"/>
      <c r="RXH10" s="31"/>
      <c r="RXI10" s="31"/>
      <c r="RXJ10" s="31"/>
      <c r="RXK10" s="31"/>
      <c r="RXL10" s="31"/>
      <c r="RXM10" s="31"/>
      <c r="RXN10" s="31"/>
      <c r="RXO10" s="31"/>
      <c r="RXP10" s="31"/>
      <c r="RXQ10" s="31"/>
      <c r="RXR10" s="31"/>
      <c r="RXS10" s="31"/>
      <c r="RXT10" s="31"/>
      <c r="RXU10" s="31"/>
      <c r="RXV10" s="31"/>
      <c r="RXW10" s="31"/>
      <c r="RXX10" s="31"/>
      <c r="RXY10" s="31"/>
      <c r="RXZ10" s="31"/>
      <c r="RYA10" s="31"/>
      <c r="RYB10" s="31"/>
      <c r="RYC10" s="31"/>
      <c r="RYD10" s="31"/>
      <c r="RYE10" s="31"/>
      <c r="RYF10" s="31"/>
      <c r="RYG10" s="31"/>
      <c r="RYH10" s="31"/>
      <c r="RYI10" s="31"/>
      <c r="RYJ10" s="31"/>
      <c r="RYK10" s="31"/>
      <c r="RYL10" s="31"/>
      <c r="RYM10" s="31"/>
      <c r="RYN10" s="31"/>
      <c r="RYO10" s="31"/>
      <c r="RYP10" s="31"/>
      <c r="RYQ10" s="31"/>
      <c r="RYR10" s="31"/>
      <c r="RYS10" s="31"/>
      <c r="RYT10" s="31"/>
      <c r="RYU10" s="31"/>
      <c r="RYV10" s="31"/>
      <c r="RYW10" s="31"/>
      <c r="RYX10" s="31"/>
      <c r="RYY10" s="31"/>
      <c r="RYZ10" s="31"/>
      <c r="RZA10" s="31"/>
      <c r="RZB10" s="31"/>
      <c r="RZC10" s="31"/>
      <c r="RZD10" s="31"/>
      <c r="RZE10" s="31"/>
      <c r="RZF10" s="31"/>
      <c r="RZG10" s="31"/>
      <c r="RZH10" s="31"/>
      <c r="RZI10" s="31"/>
      <c r="RZJ10" s="31"/>
      <c r="RZK10" s="31"/>
      <c r="RZL10" s="31"/>
      <c r="RZM10" s="31"/>
      <c r="RZN10" s="31"/>
      <c r="RZO10" s="31"/>
      <c r="RZP10" s="31"/>
      <c r="RZQ10" s="31"/>
      <c r="RZR10" s="31"/>
      <c r="RZS10" s="31"/>
      <c r="RZT10" s="31"/>
      <c r="RZU10" s="31"/>
      <c r="RZV10" s="31"/>
      <c r="RZW10" s="31"/>
      <c r="RZX10" s="31"/>
      <c r="RZY10" s="31"/>
      <c r="RZZ10" s="31"/>
      <c r="SAA10" s="31"/>
      <c r="SAB10" s="31"/>
      <c r="SAC10" s="31"/>
      <c r="SAD10" s="31"/>
      <c r="SAE10" s="31"/>
      <c r="SAF10" s="31"/>
      <c r="SAG10" s="31"/>
      <c r="SAH10" s="31"/>
      <c r="SAI10" s="31"/>
      <c r="SAJ10" s="31"/>
      <c r="SAK10" s="31"/>
      <c r="SAL10" s="31"/>
      <c r="SAM10" s="31"/>
      <c r="SAN10" s="31"/>
      <c r="SAO10" s="31"/>
      <c r="SAP10" s="31"/>
      <c r="SAQ10" s="31"/>
      <c r="SAR10" s="31"/>
      <c r="SAS10" s="31"/>
      <c r="SAT10" s="31"/>
      <c r="SAU10" s="31"/>
      <c r="SAV10" s="31"/>
      <c r="SAW10" s="31"/>
      <c r="SAX10" s="31"/>
      <c r="SAY10" s="31"/>
      <c r="SAZ10" s="31"/>
      <c r="SBA10" s="31"/>
      <c r="SBB10" s="31"/>
      <c r="SBC10" s="31"/>
      <c r="SBD10" s="31"/>
      <c r="SBE10" s="31"/>
      <c r="SBF10" s="31"/>
      <c r="SBG10" s="31"/>
      <c r="SBH10" s="31"/>
      <c r="SBI10" s="31"/>
      <c r="SBJ10" s="31"/>
      <c r="SBK10" s="31"/>
      <c r="SBL10" s="31"/>
      <c r="SBM10" s="31"/>
      <c r="SBN10" s="31"/>
      <c r="SBO10" s="31"/>
      <c r="SBP10" s="31"/>
      <c r="SBQ10" s="31"/>
      <c r="SBR10" s="31"/>
      <c r="SBS10" s="31"/>
      <c r="SBT10" s="31"/>
      <c r="SBU10" s="31"/>
      <c r="SBV10" s="31"/>
      <c r="SBW10" s="31"/>
      <c r="SBX10" s="31"/>
      <c r="SBY10" s="31"/>
      <c r="SBZ10" s="31"/>
      <c r="SCA10" s="31"/>
      <c r="SCB10" s="31"/>
      <c r="SCC10" s="31"/>
      <c r="SCD10" s="31"/>
      <c r="SCE10" s="31"/>
      <c r="SCF10" s="31"/>
      <c r="SCG10" s="31"/>
      <c r="SCH10" s="31"/>
      <c r="SCI10" s="31"/>
      <c r="SCJ10" s="31"/>
      <c r="SCK10" s="31"/>
      <c r="SCL10" s="31"/>
      <c r="SCM10" s="31"/>
      <c r="SCN10" s="31"/>
      <c r="SCO10" s="31"/>
      <c r="SCP10" s="31"/>
      <c r="SCQ10" s="31"/>
      <c r="SCR10" s="31"/>
      <c r="SCS10" s="31"/>
      <c r="SCT10" s="31"/>
      <c r="SCU10" s="31"/>
      <c r="SCV10" s="31"/>
      <c r="SCW10" s="31"/>
      <c r="SCX10" s="31"/>
      <c r="SCY10" s="31"/>
      <c r="SCZ10" s="31"/>
      <c r="SDA10" s="31"/>
      <c r="SDB10" s="31"/>
      <c r="SDC10" s="31"/>
      <c r="SDD10" s="31"/>
      <c r="SDE10" s="31"/>
      <c r="SDF10" s="31"/>
      <c r="SDG10" s="31"/>
      <c r="SDH10" s="31"/>
      <c r="SDI10" s="31"/>
      <c r="SDJ10" s="31"/>
      <c r="SDK10" s="31"/>
      <c r="SDL10" s="31"/>
      <c r="SDM10" s="31"/>
      <c r="SDN10" s="31"/>
      <c r="SDO10" s="31"/>
      <c r="SDP10" s="31"/>
      <c r="SDQ10" s="31"/>
      <c r="SDR10" s="31"/>
      <c r="SDS10" s="31"/>
      <c r="SDT10" s="31"/>
      <c r="SDU10" s="31"/>
      <c r="SDV10" s="31"/>
      <c r="SDW10" s="31"/>
      <c r="SDX10" s="31"/>
      <c r="SDY10" s="31"/>
      <c r="SDZ10" s="31"/>
      <c r="SEA10" s="31"/>
      <c r="SEB10" s="31"/>
      <c r="SEC10" s="31"/>
      <c r="SED10" s="31"/>
      <c r="SEE10" s="31"/>
      <c r="SEF10" s="31"/>
      <c r="SEG10" s="31"/>
      <c r="SEH10" s="31"/>
      <c r="SEI10" s="31"/>
      <c r="SEJ10" s="31"/>
      <c r="SEK10" s="31"/>
      <c r="SEL10" s="31"/>
      <c r="SEM10" s="31"/>
      <c r="SEN10" s="31"/>
      <c r="SEO10" s="31"/>
      <c r="SEP10" s="31"/>
      <c r="SEQ10" s="31"/>
      <c r="SER10" s="31"/>
      <c r="SES10" s="31"/>
      <c r="SET10" s="31"/>
      <c r="SEU10" s="31"/>
      <c r="SEV10" s="31"/>
      <c r="SEW10" s="31"/>
      <c r="SEX10" s="31"/>
      <c r="SEY10" s="31"/>
      <c r="SEZ10" s="31"/>
      <c r="SFA10" s="31"/>
      <c r="SFB10" s="31"/>
      <c r="SFC10" s="31"/>
      <c r="SFD10" s="31"/>
      <c r="SFE10" s="31"/>
      <c r="SFF10" s="31"/>
      <c r="SFG10" s="31"/>
      <c r="SFH10" s="31"/>
      <c r="SFI10" s="31"/>
      <c r="SFJ10" s="31"/>
      <c r="SFK10" s="31"/>
      <c r="SFL10" s="31"/>
      <c r="SFM10" s="31"/>
      <c r="SFN10" s="31"/>
      <c r="SFO10" s="31"/>
      <c r="SFP10" s="31"/>
      <c r="SFQ10" s="31"/>
      <c r="SFR10" s="31"/>
      <c r="SFS10" s="31"/>
      <c r="SFT10" s="31"/>
      <c r="SFU10" s="31"/>
      <c r="SFV10" s="31"/>
      <c r="SFW10" s="31"/>
      <c r="SFX10" s="31"/>
      <c r="SFY10" s="31"/>
      <c r="SFZ10" s="31"/>
      <c r="SGA10" s="31"/>
      <c r="SGB10" s="31"/>
      <c r="SGC10" s="31"/>
      <c r="SGD10" s="31"/>
      <c r="SGE10" s="31"/>
      <c r="SGF10" s="31"/>
      <c r="SGG10" s="31"/>
      <c r="SGH10" s="31"/>
      <c r="SGI10" s="31"/>
      <c r="SGJ10" s="31"/>
      <c r="SGK10" s="31"/>
      <c r="SGL10" s="31"/>
      <c r="SGM10" s="31"/>
      <c r="SGN10" s="31"/>
      <c r="SGO10" s="31"/>
      <c r="SGP10" s="31"/>
      <c r="SGQ10" s="31"/>
      <c r="SGR10" s="31"/>
      <c r="SGS10" s="31"/>
      <c r="SGT10" s="31"/>
      <c r="SGU10" s="31"/>
      <c r="SGV10" s="31"/>
      <c r="SGW10" s="31"/>
      <c r="SGX10" s="31"/>
      <c r="SGY10" s="31"/>
      <c r="SGZ10" s="31"/>
      <c r="SHA10" s="31"/>
      <c r="SHB10" s="31"/>
      <c r="SHC10" s="31"/>
      <c r="SHD10" s="31"/>
      <c r="SHE10" s="31"/>
      <c r="SHF10" s="31"/>
      <c r="SHG10" s="31"/>
      <c r="SHH10" s="31"/>
      <c r="SHI10" s="31"/>
      <c r="SHJ10" s="31"/>
      <c r="SHK10" s="31"/>
      <c r="SHL10" s="31"/>
      <c r="SHM10" s="31"/>
      <c r="SHN10" s="31"/>
      <c r="SHO10" s="31"/>
      <c r="SHP10" s="31"/>
      <c r="SHQ10" s="31"/>
      <c r="SHR10" s="31"/>
      <c r="SHS10" s="31"/>
      <c r="SHT10" s="31"/>
      <c r="SHU10" s="31"/>
      <c r="SHV10" s="31"/>
      <c r="SHW10" s="31"/>
      <c r="SHX10" s="31"/>
      <c r="SHY10" s="31"/>
      <c r="SHZ10" s="31"/>
      <c r="SIA10" s="31"/>
      <c r="SIB10" s="31"/>
      <c r="SIC10" s="31"/>
      <c r="SID10" s="31"/>
      <c r="SIE10" s="31"/>
      <c r="SIF10" s="31"/>
      <c r="SIG10" s="31"/>
      <c r="SIH10" s="31"/>
      <c r="SII10" s="31"/>
      <c r="SIJ10" s="31"/>
      <c r="SIK10" s="31"/>
      <c r="SIL10" s="31"/>
      <c r="SIM10" s="31"/>
      <c r="SIN10" s="31"/>
      <c r="SIO10" s="31"/>
      <c r="SIP10" s="31"/>
      <c r="SIQ10" s="31"/>
      <c r="SIR10" s="31"/>
      <c r="SIS10" s="31"/>
      <c r="SIT10" s="31"/>
      <c r="SIU10" s="31"/>
      <c r="SIV10" s="31"/>
      <c r="SIW10" s="31"/>
      <c r="SIX10" s="31"/>
      <c r="SIY10" s="31"/>
      <c r="SIZ10" s="31"/>
      <c r="SJA10" s="31"/>
      <c r="SJB10" s="31"/>
      <c r="SJC10" s="31"/>
      <c r="SJD10" s="31"/>
      <c r="SJE10" s="31"/>
      <c r="SJF10" s="31"/>
      <c r="SJG10" s="31"/>
      <c r="SJH10" s="31"/>
      <c r="SJI10" s="31"/>
      <c r="SJJ10" s="31"/>
      <c r="SJK10" s="31"/>
      <c r="SJL10" s="31"/>
      <c r="SJM10" s="31"/>
      <c r="SJN10" s="31"/>
      <c r="SJO10" s="31"/>
      <c r="SJP10" s="31"/>
      <c r="SJQ10" s="31"/>
      <c r="SJR10" s="31"/>
      <c r="SJS10" s="31"/>
      <c r="SJT10" s="31"/>
      <c r="SJU10" s="31"/>
      <c r="SJV10" s="31"/>
      <c r="SJW10" s="31"/>
      <c r="SJX10" s="31"/>
      <c r="SJY10" s="31"/>
      <c r="SJZ10" s="31"/>
      <c r="SKA10" s="31"/>
      <c r="SKB10" s="31"/>
      <c r="SKC10" s="31"/>
      <c r="SKD10" s="31"/>
      <c r="SKE10" s="31"/>
      <c r="SKF10" s="31"/>
      <c r="SKG10" s="31"/>
      <c r="SKH10" s="31"/>
      <c r="SKI10" s="31"/>
      <c r="SKJ10" s="31"/>
      <c r="SKK10" s="31"/>
      <c r="SKL10" s="31"/>
      <c r="SKM10" s="31"/>
      <c r="SKN10" s="31"/>
      <c r="SKO10" s="31"/>
      <c r="SKP10" s="31"/>
      <c r="SKQ10" s="31"/>
      <c r="SKR10" s="31"/>
      <c r="SKS10" s="31"/>
      <c r="SKT10" s="31"/>
      <c r="SKU10" s="31"/>
      <c r="SKV10" s="31"/>
      <c r="SKW10" s="31"/>
      <c r="SKX10" s="31"/>
      <c r="SKY10" s="31"/>
      <c r="SKZ10" s="31"/>
      <c r="SLA10" s="31"/>
      <c r="SLB10" s="31"/>
      <c r="SLC10" s="31"/>
      <c r="SLD10" s="31"/>
      <c r="SLE10" s="31"/>
      <c r="SLF10" s="31"/>
      <c r="SLG10" s="31"/>
      <c r="SLH10" s="31"/>
      <c r="SLI10" s="31"/>
      <c r="SLJ10" s="31"/>
      <c r="SLK10" s="31"/>
      <c r="SLL10" s="31"/>
      <c r="SLM10" s="31"/>
      <c r="SLN10" s="31"/>
      <c r="SLO10" s="31"/>
      <c r="SLP10" s="31"/>
      <c r="SLQ10" s="31"/>
      <c r="SLR10" s="31"/>
      <c r="SLS10" s="31"/>
      <c r="SLT10" s="31"/>
      <c r="SLU10" s="31"/>
      <c r="SLV10" s="31"/>
      <c r="SLW10" s="31"/>
      <c r="SLX10" s="31"/>
      <c r="SLY10" s="31"/>
      <c r="SLZ10" s="31"/>
      <c r="SMA10" s="31"/>
      <c r="SMB10" s="31"/>
      <c r="SMC10" s="31"/>
      <c r="SMD10" s="31"/>
      <c r="SME10" s="31"/>
      <c r="SMF10" s="31"/>
      <c r="SMG10" s="31"/>
      <c r="SMH10" s="31"/>
      <c r="SMI10" s="31"/>
      <c r="SMJ10" s="31"/>
      <c r="SMK10" s="31"/>
      <c r="SML10" s="31"/>
      <c r="SMM10" s="31"/>
      <c r="SMN10" s="31"/>
      <c r="SMO10" s="31"/>
      <c r="SMP10" s="31"/>
      <c r="SMQ10" s="31"/>
      <c r="SMR10" s="31"/>
      <c r="SMS10" s="31"/>
      <c r="SMT10" s="31"/>
      <c r="SMU10" s="31"/>
      <c r="SMV10" s="31"/>
      <c r="SMW10" s="31"/>
      <c r="SMX10" s="31"/>
      <c r="SMY10" s="31"/>
      <c r="SMZ10" s="31"/>
      <c r="SNA10" s="31"/>
      <c r="SNB10" s="31"/>
      <c r="SNC10" s="31"/>
      <c r="SND10" s="31"/>
      <c r="SNE10" s="31"/>
      <c r="SNF10" s="31"/>
      <c r="SNG10" s="31"/>
      <c r="SNH10" s="31"/>
      <c r="SNI10" s="31"/>
      <c r="SNJ10" s="31"/>
      <c r="SNK10" s="31"/>
      <c r="SNL10" s="31"/>
      <c r="SNM10" s="31"/>
      <c r="SNN10" s="31"/>
      <c r="SNO10" s="31"/>
      <c r="SNP10" s="31"/>
      <c r="SNQ10" s="31"/>
      <c r="SNR10" s="31"/>
      <c r="SNS10" s="31"/>
      <c r="SNT10" s="31"/>
      <c r="SNU10" s="31"/>
      <c r="SNV10" s="31"/>
      <c r="SNW10" s="31"/>
      <c r="SNX10" s="31"/>
      <c r="SNY10" s="31"/>
      <c r="SNZ10" s="31"/>
      <c r="SOA10" s="31"/>
      <c r="SOB10" s="31"/>
      <c r="SOC10" s="31"/>
      <c r="SOD10" s="31"/>
      <c r="SOE10" s="31"/>
      <c r="SOF10" s="31"/>
      <c r="SOG10" s="31"/>
      <c r="SOH10" s="31"/>
      <c r="SOI10" s="31"/>
      <c r="SOJ10" s="31"/>
      <c r="SOK10" s="31"/>
      <c r="SOL10" s="31"/>
      <c r="SOM10" s="31"/>
      <c r="SON10" s="31"/>
      <c r="SOO10" s="31"/>
      <c r="SOP10" s="31"/>
      <c r="SOQ10" s="31"/>
      <c r="SOR10" s="31"/>
      <c r="SOS10" s="31"/>
      <c r="SOT10" s="31"/>
      <c r="SOU10" s="31"/>
      <c r="SOV10" s="31"/>
      <c r="SOW10" s="31"/>
      <c r="SOX10" s="31"/>
      <c r="SOY10" s="31"/>
      <c r="SOZ10" s="31"/>
      <c r="SPA10" s="31"/>
      <c r="SPB10" s="31"/>
      <c r="SPC10" s="31"/>
      <c r="SPD10" s="31"/>
      <c r="SPE10" s="31"/>
      <c r="SPF10" s="31"/>
      <c r="SPG10" s="31"/>
      <c r="SPH10" s="31"/>
      <c r="SPI10" s="31"/>
      <c r="SPJ10" s="31"/>
      <c r="SPK10" s="31"/>
      <c r="SPL10" s="31"/>
      <c r="SPM10" s="31"/>
      <c r="SPN10" s="31"/>
      <c r="SPO10" s="31"/>
      <c r="SPP10" s="31"/>
      <c r="SPQ10" s="31"/>
      <c r="SPR10" s="31"/>
      <c r="SPS10" s="31"/>
      <c r="SPT10" s="31"/>
      <c r="SPU10" s="31"/>
      <c r="SPV10" s="31"/>
      <c r="SPW10" s="31"/>
      <c r="SPX10" s="31"/>
      <c r="SPY10" s="31"/>
      <c r="SPZ10" s="31"/>
      <c r="SQA10" s="31"/>
      <c r="SQB10" s="31"/>
      <c r="SQC10" s="31"/>
      <c r="SQD10" s="31"/>
      <c r="SQE10" s="31"/>
      <c r="SQF10" s="31"/>
      <c r="SQG10" s="31"/>
      <c r="SQH10" s="31"/>
      <c r="SQI10" s="31"/>
      <c r="SQJ10" s="31"/>
      <c r="SQK10" s="31"/>
      <c r="SQL10" s="31"/>
      <c r="SQM10" s="31"/>
      <c r="SQN10" s="31"/>
      <c r="SQO10" s="31"/>
      <c r="SQP10" s="31"/>
      <c r="SQQ10" s="31"/>
      <c r="SQR10" s="31"/>
      <c r="SQS10" s="31"/>
      <c r="SQT10" s="31"/>
      <c r="SQU10" s="31"/>
      <c r="SQV10" s="31"/>
      <c r="SQW10" s="31"/>
      <c r="SQX10" s="31"/>
      <c r="SQY10" s="31"/>
      <c r="SQZ10" s="31"/>
      <c r="SRA10" s="31"/>
      <c r="SRB10" s="31"/>
      <c r="SRC10" s="31"/>
      <c r="SRD10" s="31"/>
      <c r="SRE10" s="31"/>
      <c r="SRF10" s="31"/>
      <c r="SRG10" s="31"/>
      <c r="SRH10" s="31"/>
      <c r="SRI10" s="31"/>
      <c r="SRJ10" s="31"/>
      <c r="SRK10" s="31"/>
      <c r="SRL10" s="31"/>
      <c r="SRM10" s="31"/>
      <c r="SRN10" s="31"/>
      <c r="SRO10" s="31"/>
      <c r="SRP10" s="31"/>
      <c r="SRQ10" s="31"/>
      <c r="SRR10" s="31"/>
      <c r="SRS10" s="31"/>
      <c r="SRT10" s="31"/>
      <c r="SRU10" s="31"/>
      <c r="SRV10" s="31"/>
      <c r="SRW10" s="31"/>
      <c r="SRX10" s="31"/>
      <c r="SRY10" s="31"/>
      <c r="SRZ10" s="31"/>
      <c r="SSA10" s="31"/>
      <c r="SSB10" s="31"/>
      <c r="SSC10" s="31"/>
      <c r="SSD10" s="31"/>
      <c r="SSE10" s="31"/>
      <c r="SSF10" s="31"/>
      <c r="SSG10" s="31"/>
      <c r="SSH10" s="31"/>
      <c r="SSI10" s="31"/>
      <c r="SSJ10" s="31"/>
      <c r="SSK10" s="31"/>
      <c r="SSL10" s="31"/>
      <c r="SSM10" s="31"/>
      <c r="SSN10" s="31"/>
      <c r="SSO10" s="31"/>
      <c r="SSP10" s="31"/>
      <c r="SSQ10" s="31"/>
      <c r="SSR10" s="31"/>
      <c r="SSS10" s="31"/>
      <c r="SST10" s="31"/>
      <c r="SSU10" s="31"/>
      <c r="SSV10" s="31"/>
      <c r="SSW10" s="31"/>
      <c r="SSX10" s="31"/>
      <c r="SSY10" s="31"/>
      <c r="SSZ10" s="31"/>
      <c r="STA10" s="31"/>
      <c r="STB10" s="31"/>
      <c r="STC10" s="31"/>
      <c r="STD10" s="31"/>
      <c r="STE10" s="31"/>
      <c r="STF10" s="31"/>
      <c r="STG10" s="31"/>
      <c r="STH10" s="31"/>
      <c r="STI10" s="31"/>
      <c r="STJ10" s="31"/>
      <c r="STK10" s="31"/>
      <c r="STL10" s="31"/>
      <c r="STM10" s="31"/>
      <c r="STN10" s="31"/>
      <c r="STO10" s="31"/>
      <c r="STP10" s="31"/>
      <c r="STQ10" s="31"/>
      <c r="STR10" s="31"/>
      <c r="STS10" s="31"/>
      <c r="STT10" s="31"/>
      <c r="STU10" s="31"/>
      <c r="STV10" s="31"/>
      <c r="STW10" s="31"/>
      <c r="STX10" s="31"/>
      <c r="STY10" s="31"/>
      <c r="STZ10" s="31"/>
      <c r="SUA10" s="31"/>
      <c r="SUB10" s="31"/>
      <c r="SUC10" s="31"/>
      <c r="SUD10" s="31"/>
      <c r="SUE10" s="31"/>
      <c r="SUF10" s="31"/>
      <c r="SUG10" s="31"/>
      <c r="SUH10" s="31"/>
      <c r="SUI10" s="31"/>
      <c r="SUJ10" s="31"/>
      <c r="SUK10" s="31"/>
      <c r="SUL10" s="31"/>
      <c r="SUM10" s="31"/>
      <c r="SUN10" s="31"/>
      <c r="SUO10" s="31"/>
      <c r="SUP10" s="31"/>
      <c r="SUQ10" s="31"/>
      <c r="SUR10" s="31"/>
      <c r="SUS10" s="31"/>
      <c r="SUT10" s="31"/>
      <c r="SUU10" s="31"/>
      <c r="SUV10" s="31"/>
      <c r="SUW10" s="31"/>
      <c r="SUX10" s="31"/>
      <c r="SUY10" s="31"/>
      <c r="SUZ10" s="31"/>
      <c r="SVA10" s="31"/>
      <c r="SVB10" s="31"/>
      <c r="SVC10" s="31"/>
      <c r="SVD10" s="31"/>
      <c r="SVE10" s="31"/>
      <c r="SVF10" s="31"/>
      <c r="SVG10" s="31"/>
      <c r="SVH10" s="31"/>
      <c r="SVI10" s="31"/>
      <c r="SVJ10" s="31"/>
      <c r="SVK10" s="31"/>
      <c r="SVL10" s="31"/>
      <c r="SVM10" s="31"/>
      <c r="SVN10" s="31"/>
      <c r="SVO10" s="31"/>
      <c r="SVP10" s="31"/>
      <c r="SVQ10" s="31"/>
      <c r="SVR10" s="31"/>
      <c r="SVS10" s="31"/>
      <c r="SVT10" s="31"/>
      <c r="SVU10" s="31"/>
      <c r="SVV10" s="31"/>
      <c r="SVW10" s="31"/>
      <c r="SVX10" s="31"/>
      <c r="SVY10" s="31"/>
      <c r="SVZ10" s="31"/>
      <c r="SWA10" s="31"/>
      <c r="SWB10" s="31"/>
      <c r="SWC10" s="31"/>
      <c r="SWD10" s="31"/>
      <c r="SWE10" s="31"/>
      <c r="SWF10" s="31"/>
      <c r="SWG10" s="31"/>
      <c r="SWH10" s="31"/>
      <c r="SWI10" s="31"/>
      <c r="SWJ10" s="31"/>
      <c r="SWK10" s="31"/>
      <c r="SWL10" s="31"/>
      <c r="SWM10" s="31"/>
      <c r="SWN10" s="31"/>
      <c r="SWO10" s="31"/>
      <c r="SWP10" s="31"/>
      <c r="SWQ10" s="31"/>
      <c r="SWR10" s="31"/>
      <c r="SWS10" s="31"/>
      <c r="SWT10" s="31"/>
      <c r="SWU10" s="31"/>
      <c r="SWV10" s="31"/>
      <c r="SWW10" s="31"/>
      <c r="SWX10" s="31"/>
      <c r="SWY10" s="31"/>
      <c r="SWZ10" s="31"/>
      <c r="SXA10" s="31"/>
      <c r="SXB10" s="31"/>
      <c r="SXC10" s="31"/>
      <c r="SXD10" s="31"/>
      <c r="SXE10" s="31"/>
      <c r="SXF10" s="31"/>
      <c r="SXG10" s="31"/>
      <c r="SXH10" s="31"/>
      <c r="SXI10" s="31"/>
      <c r="SXJ10" s="31"/>
      <c r="SXK10" s="31"/>
      <c r="SXL10" s="31"/>
      <c r="SXM10" s="31"/>
      <c r="SXN10" s="31"/>
      <c r="SXO10" s="31"/>
      <c r="SXP10" s="31"/>
      <c r="SXQ10" s="31"/>
      <c r="SXR10" s="31"/>
      <c r="SXS10" s="31"/>
      <c r="SXT10" s="31"/>
      <c r="SXU10" s="31"/>
      <c r="SXV10" s="31"/>
      <c r="SXW10" s="31"/>
      <c r="SXX10" s="31"/>
      <c r="SXY10" s="31"/>
      <c r="SXZ10" s="31"/>
      <c r="SYA10" s="31"/>
      <c r="SYB10" s="31"/>
      <c r="SYC10" s="31"/>
      <c r="SYD10" s="31"/>
      <c r="SYE10" s="31"/>
      <c r="SYF10" s="31"/>
      <c r="SYG10" s="31"/>
      <c r="SYH10" s="31"/>
      <c r="SYI10" s="31"/>
      <c r="SYJ10" s="31"/>
      <c r="SYK10" s="31"/>
      <c r="SYL10" s="31"/>
      <c r="SYM10" s="31"/>
      <c r="SYN10" s="31"/>
      <c r="SYO10" s="31"/>
      <c r="SYP10" s="31"/>
      <c r="SYQ10" s="31"/>
      <c r="SYR10" s="31"/>
      <c r="SYS10" s="31"/>
      <c r="SYT10" s="31"/>
      <c r="SYU10" s="31"/>
      <c r="SYV10" s="31"/>
      <c r="SYW10" s="31"/>
      <c r="SYX10" s="31"/>
      <c r="SYY10" s="31"/>
      <c r="SYZ10" s="31"/>
      <c r="SZA10" s="31"/>
      <c r="SZB10" s="31"/>
      <c r="SZC10" s="31"/>
      <c r="SZD10" s="31"/>
      <c r="SZE10" s="31"/>
      <c r="SZF10" s="31"/>
      <c r="SZG10" s="31"/>
      <c r="SZH10" s="31"/>
      <c r="SZI10" s="31"/>
      <c r="SZJ10" s="31"/>
      <c r="SZK10" s="31"/>
      <c r="SZL10" s="31"/>
      <c r="SZM10" s="31"/>
      <c r="SZN10" s="31"/>
      <c r="SZO10" s="31"/>
      <c r="SZP10" s="31"/>
      <c r="SZQ10" s="31"/>
      <c r="SZR10" s="31"/>
      <c r="SZS10" s="31"/>
      <c r="SZT10" s="31"/>
      <c r="SZU10" s="31"/>
      <c r="SZV10" s="31"/>
      <c r="SZW10" s="31"/>
      <c r="SZX10" s="31"/>
      <c r="SZY10" s="31"/>
      <c r="SZZ10" s="31"/>
      <c r="TAA10" s="31"/>
      <c r="TAB10" s="31"/>
      <c r="TAC10" s="31"/>
      <c r="TAD10" s="31"/>
      <c r="TAE10" s="31"/>
      <c r="TAF10" s="31"/>
      <c r="TAG10" s="31"/>
      <c r="TAH10" s="31"/>
      <c r="TAI10" s="31"/>
      <c r="TAJ10" s="31"/>
      <c r="TAK10" s="31"/>
      <c r="TAL10" s="31"/>
      <c r="TAM10" s="31"/>
      <c r="TAN10" s="31"/>
      <c r="TAO10" s="31"/>
      <c r="TAP10" s="31"/>
      <c r="TAQ10" s="31"/>
      <c r="TAR10" s="31"/>
      <c r="TAS10" s="31"/>
      <c r="TAT10" s="31"/>
      <c r="TAU10" s="31"/>
      <c r="TAV10" s="31"/>
      <c r="TAW10" s="31"/>
      <c r="TAX10" s="31"/>
      <c r="TAY10" s="31"/>
      <c r="TAZ10" s="31"/>
      <c r="TBA10" s="31"/>
      <c r="TBB10" s="31"/>
      <c r="TBC10" s="31"/>
      <c r="TBD10" s="31"/>
      <c r="TBE10" s="31"/>
      <c r="TBF10" s="31"/>
      <c r="TBG10" s="31"/>
      <c r="TBH10" s="31"/>
      <c r="TBI10" s="31"/>
      <c r="TBJ10" s="31"/>
      <c r="TBK10" s="31"/>
      <c r="TBL10" s="31"/>
      <c r="TBM10" s="31"/>
      <c r="TBN10" s="31"/>
      <c r="TBO10" s="31"/>
      <c r="TBP10" s="31"/>
      <c r="TBQ10" s="31"/>
      <c r="TBR10" s="31"/>
      <c r="TBS10" s="31"/>
      <c r="TBT10" s="31"/>
      <c r="TBU10" s="31"/>
      <c r="TBV10" s="31"/>
      <c r="TBW10" s="31"/>
      <c r="TBX10" s="31"/>
      <c r="TBY10" s="31"/>
      <c r="TBZ10" s="31"/>
      <c r="TCA10" s="31"/>
      <c r="TCB10" s="31"/>
      <c r="TCC10" s="31"/>
      <c r="TCD10" s="31"/>
      <c r="TCE10" s="31"/>
      <c r="TCF10" s="31"/>
      <c r="TCG10" s="31"/>
      <c r="TCH10" s="31"/>
      <c r="TCI10" s="31"/>
      <c r="TCJ10" s="31"/>
      <c r="TCK10" s="31"/>
      <c r="TCL10" s="31"/>
      <c r="TCM10" s="31"/>
      <c r="TCN10" s="31"/>
      <c r="TCO10" s="31"/>
      <c r="TCP10" s="31"/>
      <c r="TCQ10" s="31"/>
      <c r="TCR10" s="31"/>
      <c r="TCS10" s="31"/>
      <c r="TCT10" s="31"/>
      <c r="TCU10" s="31"/>
      <c r="TCV10" s="31"/>
      <c r="TCW10" s="31"/>
      <c r="TCX10" s="31"/>
      <c r="TCY10" s="31"/>
      <c r="TCZ10" s="31"/>
      <c r="TDA10" s="31"/>
      <c r="TDB10" s="31"/>
      <c r="TDC10" s="31"/>
      <c r="TDD10" s="31"/>
      <c r="TDE10" s="31"/>
      <c r="TDF10" s="31"/>
      <c r="TDG10" s="31"/>
      <c r="TDH10" s="31"/>
      <c r="TDI10" s="31"/>
      <c r="TDJ10" s="31"/>
      <c r="TDK10" s="31"/>
      <c r="TDL10" s="31"/>
      <c r="TDM10" s="31"/>
      <c r="TDN10" s="31"/>
      <c r="TDO10" s="31"/>
      <c r="TDP10" s="31"/>
      <c r="TDQ10" s="31"/>
      <c r="TDR10" s="31"/>
      <c r="TDS10" s="31"/>
      <c r="TDT10" s="31"/>
      <c r="TDU10" s="31"/>
      <c r="TDV10" s="31"/>
      <c r="TDW10" s="31"/>
      <c r="TDX10" s="31"/>
      <c r="TDY10" s="31"/>
      <c r="TDZ10" s="31"/>
      <c r="TEA10" s="31"/>
      <c r="TEB10" s="31"/>
      <c r="TEC10" s="31"/>
      <c r="TED10" s="31"/>
      <c r="TEE10" s="31"/>
      <c r="TEF10" s="31"/>
      <c r="TEG10" s="31"/>
      <c r="TEH10" s="31"/>
      <c r="TEI10" s="31"/>
      <c r="TEJ10" s="31"/>
      <c r="TEK10" s="31"/>
      <c r="TEL10" s="31"/>
      <c r="TEM10" s="31"/>
      <c r="TEN10" s="31"/>
      <c r="TEO10" s="31"/>
      <c r="TEP10" s="31"/>
      <c r="TEQ10" s="31"/>
      <c r="TER10" s="31"/>
      <c r="TES10" s="31"/>
      <c r="TET10" s="31"/>
      <c r="TEU10" s="31"/>
      <c r="TEV10" s="31"/>
      <c r="TEW10" s="31"/>
      <c r="TEX10" s="31"/>
      <c r="TEY10" s="31"/>
      <c r="TEZ10" s="31"/>
      <c r="TFA10" s="31"/>
      <c r="TFB10" s="31"/>
      <c r="TFC10" s="31"/>
      <c r="TFD10" s="31"/>
      <c r="TFE10" s="31"/>
      <c r="TFF10" s="31"/>
      <c r="TFG10" s="31"/>
      <c r="TFH10" s="31"/>
      <c r="TFI10" s="31"/>
      <c r="TFJ10" s="31"/>
      <c r="TFK10" s="31"/>
      <c r="TFL10" s="31"/>
      <c r="TFM10" s="31"/>
      <c r="TFN10" s="31"/>
      <c r="TFO10" s="31"/>
      <c r="TFP10" s="31"/>
      <c r="TFQ10" s="31"/>
      <c r="TFR10" s="31"/>
      <c r="TFS10" s="31"/>
      <c r="TFT10" s="31"/>
      <c r="TFU10" s="31"/>
      <c r="TFV10" s="31"/>
      <c r="TFW10" s="31"/>
      <c r="TFX10" s="31"/>
      <c r="TFY10" s="31"/>
      <c r="TFZ10" s="31"/>
      <c r="TGA10" s="31"/>
      <c r="TGB10" s="31"/>
      <c r="TGC10" s="31"/>
      <c r="TGD10" s="31"/>
      <c r="TGE10" s="31"/>
      <c r="TGF10" s="31"/>
      <c r="TGG10" s="31"/>
      <c r="TGH10" s="31"/>
      <c r="TGI10" s="31"/>
      <c r="TGJ10" s="31"/>
      <c r="TGK10" s="31"/>
      <c r="TGL10" s="31"/>
      <c r="TGM10" s="31"/>
      <c r="TGN10" s="31"/>
      <c r="TGO10" s="31"/>
      <c r="TGP10" s="31"/>
      <c r="TGQ10" s="31"/>
      <c r="TGR10" s="31"/>
      <c r="TGS10" s="31"/>
      <c r="TGT10" s="31"/>
      <c r="TGU10" s="31"/>
      <c r="TGV10" s="31"/>
      <c r="TGW10" s="31"/>
      <c r="TGX10" s="31"/>
      <c r="TGY10" s="31"/>
      <c r="TGZ10" s="31"/>
      <c r="THA10" s="31"/>
      <c r="THB10" s="31"/>
      <c r="THC10" s="31"/>
      <c r="THD10" s="31"/>
      <c r="THE10" s="31"/>
      <c r="THF10" s="31"/>
      <c r="THG10" s="31"/>
      <c r="THH10" s="31"/>
      <c r="THI10" s="31"/>
      <c r="THJ10" s="31"/>
      <c r="THK10" s="31"/>
      <c r="THL10" s="31"/>
      <c r="THM10" s="31"/>
      <c r="THN10" s="31"/>
      <c r="THO10" s="31"/>
      <c r="THP10" s="31"/>
      <c r="THQ10" s="31"/>
      <c r="THR10" s="31"/>
      <c r="THS10" s="31"/>
      <c r="THT10" s="31"/>
      <c r="THU10" s="31"/>
      <c r="THV10" s="31"/>
      <c r="THW10" s="31"/>
      <c r="THX10" s="31"/>
      <c r="THY10" s="31"/>
      <c r="THZ10" s="31"/>
      <c r="TIA10" s="31"/>
      <c r="TIB10" s="31"/>
      <c r="TIC10" s="31"/>
      <c r="TID10" s="31"/>
      <c r="TIE10" s="31"/>
      <c r="TIF10" s="31"/>
      <c r="TIG10" s="31"/>
      <c r="TIH10" s="31"/>
      <c r="TII10" s="31"/>
      <c r="TIJ10" s="31"/>
      <c r="TIK10" s="31"/>
      <c r="TIL10" s="31"/>
      <c r="TIM10" s="31"/>
      <c r="TIN10" s="31"/>
      <c r="TIO10" s="31"/>
      <c r="TIP10" s="31"/>
      <c r="TIQ10" s="31"/>
      <c r="TIR10" s="31"/>
      <c r="TIS10" s="31"/>
      <c r="TIT10" s="31"/>
      <c r="TIU10" s="31"/>
      <c r="TIV10" s="31"/>
      <c r="TIW10" s="31"/>
      <c r="TIX10" s="31"/>
      <c r="TIY10" s="31"/>
      <c r="TIZ10" s="31"/>
      <c r="TJA10" s="31"/>
      <c r="TJB10" s="31"/>
      <c r="TJC10" s="31"/>
      <c r="TJD10" s="31"/>
      <c r="TJE10" s="31"/>
      <c r="TJF10" s="31"/>
      <c r="TJG10" s="31"/>
      <c r="TJH10" s="31"/>
      <c r="TJI10" s="31"/>
      <c r="TJJ10" s="31"/>
      <c r="TJK10" s="31"/>
      <c r="TJL10" s="31"/>
      <c r="TJM10" s="31"/>
      <c r="TJN10" s="31"/>
      <c r="TJO10" s="31"/>
      <c r="TJP10" s="31"/>
      <c r="TJQ10" s="31"/>
      <c r="TJR10" s="31"/>
      <c r="TJS10" s="31"/>
      <c r="TJT10" s="31"/>
      <c r="TJU10" s="31"/>
      <c r="TJV10" s="31"/>
      <c r="TJW10" s="31"/>
      <c r="TJX10" s="31"/>
      <c r="TJY10" s="31"/>
      <c r="TJZ10" s="31"/>
      <c r="TKA10" s="31"/>
      <c r="TKB10" s="31"/>
      <c r="TKC10" s="31"/>
      <c r="TKD10" s="31"/>
      <c r="TKE10" s="31"/>
      <c r="TKF10" s="31"/>
      <c r="TKG10" s="31"/>
      <c r="TKH10" s="31"/>
      <c r="TKI10" s="31"/>
      <c r="TKJ10" s="31"/>
      <c r="TKK10" s="31"/>
      <c r="TKL10" s="31"/>
      <c r="TKM10" s="31"/>
      <c r="TKN10" s="31"/>
      <c r="TKO10" s="31"/>
      <c r="TKP10" s="31"/>
      <c r="TKQ10" s="31"/>
      <c r="TKR10" s="31"/>
      <c r="TKS10" s="31"/>
      <c r="TKT10" s="31"/>
      <c r="TKU10" s="31"/>
      <c r="TKV10" s="31"/>
      <c r="TKW10" s="31"/>
      <c r="TKX10" s="31"/>
      <c r="TKY10" s="31"/>
      <c r="TKZ10" s="31"/>
      <c r="TLA10" s="31"/>
      <c r="TLB10" s="31"/>
      <c r="TLC10" s="31"/>
      <c r="TLD10" s="31"/>
      <c r="TLE10" s="31"/>
      <c r="TLF10" s="31"/>
      <c r="TLG10" s="31"/>
      <c r="TLH10" s="31"/>
      <c r="TLI10" s="31"/>
      <c r="TLJ10" s="31"/>
      <c r="TLK10" s="31"/>
      <c r="TLL10" s="31"/>
      <c r="TLM10" s="31"/>
      <c r="TLN10" s="31"/>
      <c r="TLO10" s="31"/>
      <c r="TLP10" s="31"/>
      <c r="TLQ10" s="31"/>
      <c r="TLR10" s="31"/>
      <c r="TLS10" s="31"/>
      <c r="TLT10" s="31"/>
      <c r="TLU10" s="31"/>
      <c r="TLV10" s="31"/>
      <c r="TLW10" s="31"/>
      <c r="TLX10" s="31"/>
      <c r="TLY10" s="31"/>
      <c r="TLZ10" s="31"/>
      <c r="TMA10" s="31"/>
      <c r="TMB10" s="31"/>
      <c r="TMC10" s="31"/>
      <c r="TMD10" s="31"/>
      <c r="TME10" s="31"/>
      <c r="TMF10" s="31"/>
      <c r="TMG10" s="31"/>
      <c r="TMH10" s="31"/>
      <c r="TMI10" s="31"/>
      <c r="TMJ10" s="31"/>
      <c r="TMK10" s="31"/>
      <c r="TML10" s="31"/>
      <c r="TMM10" s="31"/>
      <c r="TMN10" s="31"/>
      <c r="TMO10" s="31"/>
      <c r="TMP10" s="31"/>
      <c r="TMQ10" s="31"/>
      <c r="TMR10" s="31"/>
      <c r="TMS10" s="31"/>
      <c r="TMT10" s="31"/>
      <c r="TMU10" s="31"/>
      <c r="TMV10" s="31"/>
      <c r="TMW10" s="31"/>
      <c r="TMX10" s="31"/>
      <c r="TMY10" s="31"/>
      <c r="TMZ10" s="31"/>
      <c r="TNA10" s="31"/>
      <c r="TNB10" s="31"/>
      <c r="TNC10" s="31"/>
      <c r="TND10" s="31"/>
      <c r="TNE10" s="31"/>
      <c r="TNF10" s="31"/>
      <c r="TNG10" s="31"/>
      <c r="TNH10" s="31"/>
      <c r="TNI10" s="31"/>
      <c r="TNJ10" s="31"/>
      <c r="TNK10" s="31"/>
      <c r="TNL10" s="31"/>
      <c r="TNM10" s="31"/>
      <c r="TNN10" s="31"/>
      <c r="TNO10" s="31"/>
      <c r="TNP10" s="31"/>
      <c r="TNQ10" s="31"/>
      <c r="TNR10" s="31"/>
      <c r="TNS10" s="31"/>
      <c r="TNT10" s="31"/>
      <c r="TNU10" s="31"/>
      <c r="TNV10" s="31"/>
      <c r="TNW10" s="31"/>
      <c r="TNX10" s="31"/>
      <c r="TNY10" s="31"/>
      <c r="TNZ10" s="31"/>
      <c r="TOA10" s="31"/>
      <c r="TOB10" s="31"/>
      <c r="TOC10" s="31"/>
      <c r="TOD10" s="31"/>
      <c r="TOE10" s="31"/>
      <c r="TOF10" s="31"/>
      <c r="TOG10" s="31"/>
      <c r="TOH10" s="31"/>
      <c r="TOI10" s="31"/>
      <c r="TOJ10" s="31"/>
      <c r="TOK10" s="31"/>
      <c r="TOL10" s="31"/>
      <c r="TOM10" s="31"/>
      <c r="TON10" s="31"/>
      <c r="TOO10" s="31"/>
      <c r="TOP10" s="31"/>
      <c r="TOQ10" s="31"/>
      <c r="TOR10" s="31"/>
      <c r="TOS10" s="31"/>
      <c r="TOT10" s="31"/>
      <c r="TOU10" s="31"/>
      <c r="TOV10" s="31"/>
      <c r="TOW10" s="31"/>
      <c r="TOX10" s="31"/>
      <c r="TOY10" s="31"/>
      <c r="TOZ10" s="31"/>
      <c r="TPA10" s="31"/>
      <c r="TPB10" s="31"/>
      <c r="TPC10" s="31"/>
      <c r="TPD10" s="31"/>
      <c r="TPE10" s="31"/>
      <c r="TPF10" s="31"/>
      <c r="TPG10" s="31"/>
      <c r="TPH10" s="31"/>
      <c r="TPI10" s="31"/>
      <c r="TPJ10" s="31"/>
      <c r="TPK10" s="31"/>
      <c r="TPL10" s="31"/>
      <c r="TPM10" s="31"/>
      <c r="TPN10" s="31"/>
      <c r="TPO10" s="31"/>
      <c r="TPP10" s="31"/>
      <c r="TPQ10" s="31"/>
      <c r="TPR10" s="31"/>
      <c r="TPS10" s="31"/>
      <c r="TPT10" s="31"/>
      <c r="TPU10" s="31"/>
      <c r="TPV10" s="31"/>
      <c r="TPW10" s="31"/>
      <c r="TPX10" s="31"/>
      <c r="TPY10" s="31"/>
      <c r="TPZ10" s="31"/>
      <c r="TQA10" s="31"/>
      <c r="TQB10" s="31"/>
      <c r="TQC10" s="31"/>
      <c r="TQD10" s="31"/>
      <c r="TQE10" s="31"/>
      <c r="TQF10" s="31"/>
      <c r="TQG10" s="31"/>
      <c r="TQH10" s="31"/>
      <c r="TQI10" s="31"/>
      <c r="TQJ10" s="31"/>
      <c r="TQK10" s="31"/>
      <c r="TQL10" s="31"/>
      <c r="TQM10" s="31"/>
      <c r="TQN10" s="31"/>
      <c r="TQO10" s="31"/>
      <c r="TQP10" s="31"/>
      <c r="TQQ10" s="31"/>
      <c r="TQR10" s="31"/>
      <c r="TQS10" s="31"/>
      <c r="TQT10" s="31"/>
      <c r="TQU10" s="31"/>
      <c r="TQV10" s="31"/>
      <c r="TQW10" s="31"/>
      <c r="TQX10" s="31"/>
      <c r="TQY10" s="31"/>
      <c r="TQZ10" s="31"/>
      <c r="TRA10" s="31"/>
      <c r="TRB10" s="31"/>
      <c r="TRC10" s="31"/>
      <c r="TRD10" s="31"/>
      <c r="TRE10" s="31"/>
      <c r="TRF10" s="31"/>
      <c r="TRG10" s="31"/>
      <c r="TRH10" s="31"/>
      <c r="TRI10" s="31"/>
      <c r="TRJ10" s="31"/>
      <c r="TRK10" s="31"/>
      <c r="TRL10" s="31"/>
      <c r="TRM10" s="31"/>
      <c r="TRN10" s="31"/>
      <c r="TRO10" s="31"/>
      <c r="TRP10" s="31"/>
      <c r="TRQ10" s="31"/>
      <c r="TRR10" s="31"/>
      <c r="TRS10" s="31"/>
      <c r="TRT10" s="31"/>
      <c r="TRU10" s="31"/>
      <c r="TRV10" s="31"/>
      <c r="TRW10" s="31"/>
      <c r="TRX10" s="31"/>
      <c r="TRY10" s="31"/>
      <c r="TRZ10" s="31"/>
      <c r="TSA10" s="31"/>
      <c r="TSB10" s="31"/>
      <c r="TSC10" s="31"/>
      <c r="TSD10" s="31"/>
      <c r="TSE10" s="31"/>
      <c r="TSF10" s="31"/>
      <c r="TSG10" s="31"/>
      <c r="TSH10" s="31"/>
      <c r="TSI10" s="31"/>
      <c r="TSJ10" s="31"/>
      <c r="TSK10" s="31"/>
      <c r="TSL10" s="31"/>
      <c r="TSM10" s="31"/>
      <c r="TSN10" s="31"/>
      <c r="TSO10" s="31"/>
      <c r="TSP10" s="31"/>
      <c r="TSQ10" s="31"/>
      <c r="TSR10" s="31"/>
      <c r="TSS10" s="31"/>
      <c r="TST10" s="31"/>
      <c r="TSU10" s="31"/>
      <c r="TSV10" s="31"/>
      <c r="TSW10" s="31"/>
      <c r="TSX10" s="31"/>
      <c r="TSY10" s="31"/>
      <c r="TSZ10" s="31"/>
      <c r="TTA10" s="31"/>
      <c r="TTB10" s="31"/>
      <c r="TTC10" s="31"/>
      <c r="TTD10" s="31"/>
      <c r="TTE10" s="31"/>
      <c r="TTF10" s="31"/>
      <c r="TTG10" s="31"/>
      <c r="TTH10" s="31"/>
      <c r="TTI10" s="31"/>
      <c r="TTJ10" s="31"/>
      <c r="TTK10" s="31"/>
      <c r="TTL10" s="31"/>
      <c r="TTM10" s="31"/>
      <c r="TTN10" s="31"/>
      <c r="TTO10" s="31"/>
      <c r="TTP10" s="31"/>
      <c r="TTQ10" s="31"/>
      <c r="TTR10" s="31"/>
      <c r="TTS10" s="31"/>
      <c r="TTT10" s="31"/>
      <c r="TTU10" s="31"/>
      <c r="TTV10" s="31"/>
      <c r="TTW10" s="31"/>
      <c r="TTX10" s="31"/>
      <c r="TTY10" s="31"/>
      <c r="TTZ10" s="31"/>
      <c r="TUA10" s="31"/>
      <c r="TUB10" s="31"/>
      <c r="TUC10" s="31"/>
      <c r="TUD10" s="31"/>
      <c r="TUE10" s="31"/>
      <c r="TUF10" s="31"/>
      <c r="TUG10" s="31"/>
      <c r="TUH10" s="31"/>
      <c r="TUI10" s="31"/>
      <c r="TUJ10" s="31"/>
      <c r="TUK10" s="31"/>
      <c r="TUL10" s="31"/>
      <c r="TUM10" s="31"/>
      <c r="TUN10" s="31"/>
      <c r="TUO10" s="31"/>
      <c r="TUP10" s="31"/>
      <c r="TUQ10" s="31"/>
      <c r="TUR10" s="31"/>
      <c r="TUS10" s="31"/>
      <c r="TUT10" s="31"/>
      <c r="TUU10" s="31"/>
      <c r="TUV10" s="31"/>
      <c r="TUW10" s="31"/>
      <c r="TUX10" s="31"/>
      <c r="TUY10" s="31"/>
      <c r="TUZ10" s="31"/>
      <c r="TVA10" s="31"/>
      <c r="TVB10" s="31"/>
      <c r="TVC10" s="31"/>
      <c r="TVD10" s="31"/>
      <c r="TVE10" s="31"/>
      <c r="TVF10" s="31"/>
      <c r="TVG10" s="31"/>
      <c r="TVH10" s="31"/>
      <c r="TVI10" s="31"/>
      <c r="TVJ10" s="31"/>
      <c r="TVK10" s="31"/>
      <c r="TVL10" s="31"/>
      <c r="TVM10" s="31"/>
      <c r="TVN10" s="31"/>
      <c r="TVO10" s="31"/>
      <c r="TVP10" s="31"/>
      <c r="TVQ10" s="31"/>
      <c r="TVR10" s="31"/>
      <c r="TVS10" s="31"/>
      <c r="TVT10" s="31"/>
      <c r="TVU10" s="31"/>
      <c r="TVV10" s="31"/>
      <c r="TVW10" s="31"/>
      <c r="TVX10" s="31"/>
      <c r="TVY10" s="31"/>
      <c r="TVZ10" s="31"/>
      <c r="TWA10" s="31"/>
      <c r="TWB10" s="31"/>
      <c r="TWC10" s="31"/>
      <c r="TWD10" s="31"/>
      <c r="TWE10" s="31"/>
      <c r="TWF10" s="31"/>
      <c r="TWG10" s="31"/>
      <c r="TWH10" s="31"/>
      <c r="TWI10" s="31"/>
      <c r="TWJ10" s="31"/>
      <c r="TWK10" s="31"/>
      <c r="TWL10" s="31"/>
      <c r="TWM10" s="31"/>
      <c r="TWN10" s="31"/>
      <c r="TWO10" s="31"/>
      <c r="TWP10" s="31"/>
      <c r="TWQ10" s="31"/>
      <c r="TWR10" s="31"/>
      <c r="TWS10" s="31"/>
      <c r="TWT10" s="31"/>
      <c r="TWU10" s="31"/>
      <c r="TWV10" s="31"/>
      <c r="TWW10" s="31"/>
      <c r="TWX10" s="31"/>
      <c r="TWY10" s="31"/>
      <c r="TWZ10" s="31"/>
      <c r="TXA10" s="31"/>
      <c r="TXB10" s="31"/>
      <c r="TXC10" s="31"/>
      <c r="TXD10" s="31"/>
      <c r="TXE10" s="31"/>
      <c r="TXF10" s="31"/>
      <c r="TXG10" s="31"/>
      <c r="TXH10" s="31"/>
      <c r="TXI10" s="31"/>
      <c r="TXJ10" s="31"/>
      <c r="TXK10" s="31"/>
      <c r="TXL10" s="31"/>
      <c r="TXM10" s="31"/>
      <c r="TXN10" s="31"/>
      <c r="TXO10" s="31"/>
      <c r="TXP10" s="31"/>
      <c r="TXQ10" s="31"/>
      <c r="TXR10" s="31"/>
      <c r="TXS10" s="31"/>
      <c r="TXT10" s="31"/>
      <c r="TXU10" s="31"/>
      <c r="TXV10" s="31"/>
      <c r="TXW10" s="31"/>
      <c r="TXX10" s="31"/>
      <c r="TXY10" s="31"/>
      <c r="TXZ10" s="31"/>
      <c r="TYA10" s="31"/>
      <c r="TYB10" s="31"/>
      <c r="TYC10" s="31"/>
      <c r="TYD10" s="31"/>
      <c r="TYE10" s="31"/>
      <c r="TYF10" s="31"/>
      <c r="TYG10" s="31"/>
      <c r="TYH10" s="31"/>
      <c r="TYI10" s="31"/>
      <c r="TYJ10" s="31"/>
      <c r="TYK10" s="31"/>
      <c r="TYL10" s="31"/>
      <c r="TYM10" s="31"/>
      <c r="TYN10" s="31"/>
      <c r="TYO10" s="31"/>
      <c r="TYP10" s="31"/>
      <c r="TYQ10" s="31"/>
      <c r="TYR10" s="31"/>
      <c r="TYS10" s="31"/>
      <c r="TYT10" s="31"/>
      <c r="TYU10" s="31"/>
      <c r="TYV10" s="31"/>
      <c r="TYW10" s="31"/>
      <c r="TYX10" s="31"/>
      <c r="TYY10" s="31"/>
      <c r="TYZ10" s="31"/>
      <c r="TZA10" s="31"/>
      <c r="TZB10" s="31"/>
      <c r="TZC10" s="31"/>
      <c r="TZD10" s="31"/>
      <c r="TZE10" s="31"/>
      <c r="TZF10" s="31"/>
      <c r="TZG10" s="31"/>
      <c r="TZH10" s="31"/>
      <c r="TZI10" s="31"/>
      <c r="TZJ10" s="31"/>
      <c r="TZK10" s="31"/>
      <c r="TZL10" s="31"/>
      <c r="TZM10" s="31"/>
      <c r="TZN10" s="31"/>
      <c r="TZO10" s="31"/>
      <c r="TZP10" s="31"/>
      <c r="TZQ10" s="31"/>
      <c r="TZR10" s="31"/>
      <c r="TZS10" s="31"/>
      <c r="TZT10" s="31"/>
      <c r="TZU10" s="31"/>
      <c r="TZV10" s="31"/>
      <c r="TZW10" s="31"/>
      <c r="TZX10" s="31"/>
      <c r="TZY10" s="31"/>
      <c r="TZZ10" s="31"/>
      <c r="UAA10" s="31"/>
      <c r="UAB10" s="31"/>
      <c r="UAC10" s="31"/>
      <c r="UAD10" s="31"/>
      <c r="UAE10" s="31"/>
      <c r="UAF10" s="31"/>
      <c r="UAG10" s="31"/>
      <c r="UAH10" s="31"/>
      <c r="UAI10" s="31"/>
      <c r="UAJ10" s="31"/>
      <c r="UAK10" s="31"/>
      <c r="UAL10" s="31"/>
      <c r="UAM10" s="31"/>
      <c r="UAN10" s="31"/>
      <c r="UAO10" s="31"/>
      <c r="UAP10" s="31"/>
      <c r="UAQ10" s="31"/>
      <c r="UAR10" s="31"/>
      <c r="UAS10" s="31"/>
      <c r="UAT10" s="31"/>
      <c r="UAU10" s="31"/>
      <c r="UAV10" s="31"/>
      <c r="UAW10" s="31"/>
      <c r="UAX10" s="31"/>
      <c r="UAY10" s="31"/>
      <c r="UAZ10" s="31"/>
      <c r="UBA10" s="31"/>
      <c r="UBB10" s="31"/>
      <c r="UBC10" s="31"/>
      <c r="UBD10" s="31"/>
      <c r="UBE10" s="31"/>
      <c r="UBF10" s="31"/>
      <c r="UBG10" s="31"/>
      <c r="UBH10" s="31"/>
      <c r="UBI10" s="31"/>
      <c r="UBJ10" s="31"/>
      <c r="UBK10" s="31"/>
      <c r="UBL10" s="31"/>
      <c r="UBM10" s="31"/>
      <c r="UBN10" s="31"/>
      <c r="UBO10" s="31"/>
      <c r="UBP10" s="31"/>
      <c r="UBQ10" s="31"/>
      <c r="UBR10" s="31"/>
      <c r="UBS10" s="31"/>
      <c r="UBT10" s="31"/>
      <c r="UBU10" s="31"/>
      <c r="UBV10" s="31"/>
      <c r="UBW10" s="31"/>
      <c r="UBX10" s="31"/>
      <c r="UBY10" s="31"/>
      <c r="UBZ10" s="31"/>
      <c r="UCA10" s="31"/>
      <c r="UCB10" s="31"/>
      <c r="UCC10" s="31"/>
      <c r="UCD10" s="31"/>
      <c r="UCE10" s="31"/>
      <c r="UCF10" s="31"/>
      <c r="UCG10" s="31"/>
      <c r="UCH10" s="31"/>
      <c r="UCI10" s="31"/>
      <c r="UCJ10" s="31"/>
      <c r="UCK10" s="31"/>
      <c r="UCL10" s="31"/>
      <c r="UCM10" s="31"/>
      <c r="UCN10" s="31"/>
      <c r="UCO10" s="31"/>
      <c r="UCP10" s="31"/>
      <c r="UCQ10" s="31"/>
      <c r="UCR10" s="31"/>
      <c r="UCS10" s="31"/>
      <c r="UCT10" s="31"/>
      <c r="UCU10" s="31"/>
      <c r="UCV10" s="31"/>
      <c r="UCW10" s="31"/>
      <c r="UCX10" s="31"/>
      <c r="UCY10" s="31"/>
      <c r="UCZ10" s="31"/>
      <c r="UDA10" s="31"/>
      <c r="UDB10" s="31"/>
      <c r="UDC10" s="31"/>
      <c r="UDD10" s="31"/>
      <c r="UDE10" s="31"/>
      <c r="UDF10" s="31"/>
      <c r="UDG10" s="31"/>
      <c r="UDH10" s="31"/>
      <c r="UDI10" s="31"/>
      <c r="UDJ10" s="31"/>
      <c r="UDK10" s="31"/>
      <c r="UDL10" s="31"/>
      <c r="UDM10" s="31"/>
      <c r="UDN10" s="31"/>
      <c r="UDO10" s="31"/>
      <c r="UDP10" s="31"/>
      <c r="UDQ10" s="31"/>
      <c r="UDR10" s="31"/>
      <c r="UDS10" s="31"/>
      <c r="UDT10" s="31"/>
      <c r="UDU10" s="31"/>
      <c r="UDV10" s="31"/>
      <c r="UDW10" s="31"/>
      <c r="UDX10" s="31"/>
      <c r="UDY10" s="31"/>
      <c r="UDZ10" s="31"/>
      <c r="UEA10" s="31"/>
      <c r="UEB10" s="31"/>
      <c r="UEC10" s="31"/>
      <c r="UED10" s="31"/>
      <c r="UEE10" s="31"/>
      <c r="UEF10" s="31"/>
      <c r="UEG10" s="31"/>
      <c r="UEH10" s="31"/>
      <c r="UEI10" s="31"/>
      <c r="UEJ10" s="31"/>
      <c r="UEK10" s="31"/>
      <c r="UEL10" s="31"/>
      <c r="UEM10" s="31"/>
      <c r="UEN10" s="31"/>
      <c r="UEO10" s="31"/>
      <c r="UEP10" s="31"/>
      <c r="UEQ10" s="31"/>
      <c r="UER10" s="31"/>
      <c r="UES10" s="31"/>
      <c r="UET10" s="31"/>
      <c r="UEU10" s="31"/>
      <c r="UEV10" s="31"/>
      <c r="UEW10" s="31"/>
      <c r="UEX10" s="31"/>
      <c r="UEY10" s="31"/>
      <c r="UEZ10" s="31"/>
      <c r="UFA10" s="31"/>
      <c r="UFB10" s="31"/>
      <c r="UFC10" s="31"/>
      <c r="UFD10" s="31"/>
      <c r="UFE10" s="31"/>
      <c r="UFF10" s="31"/>
      <c r="UFG10" s="31"/>
      <c r="UFH10" s="31"/>
      <c r="UFI10" s="31"/>
      <c r="UFJ10" s="31"/>
      <c r="UFK10" s="31"/>
      <c r="UFL10" s="31"/>
      <c r="UFM10" s="31"/>
      <c r="UFN10" s="31"/>
      <c r="UFO10" s="31"/>
      <c r="UFP10" s="31"/>
      <c r="UFQ10" s="31"/>
      <c r="UFR10" s="31"/>
      <c r="UFS10" s="31"/>
      <c r="UFT10" s="31"/>
      <c r="UFU10" s="31"/>
      <c r="UFV10" s="31"/>
      <c r="UFW10" s="31"/>
      <c r="UFX10" s="31"/>
      <c r="UFY10" s="31"/>
      <c r="UFZ10" s="31"/>
      <c r="UGA10" s="31"/>
      <c r="UGB10" s="31"/>
      <c r="UGC10" s="31"/>
      <c r="UGD10" s="31"/>
      <c r="UGE10" s="31"/>
      <c r="UGF10" s="31"/>
      <c r="UGG10" s="31"/>
      <c r="UGH10" s="31"/>
      <c r="UGI10" s="31"/>
      <c r="UGJ10" s="31"/>
      <c r="UGK10" s="31"/>
      <c r="UGL10" s="31"/>
      <c r="UGM10" s="31"/>
      <c r="UGN10" s="31"/>
      <c r="UGO10" s="31"/>
      <c r="UGP10" s="31"/>
      <c r="UGQ10" s="31"/>
      <c r="UGR10" s="31"/>
      <c r="UGS10" s="31"/>
      <c r="UGT10" s="31"/>
      <c r="UGU10" s="31"/>
      <c r="UGV10" s="31"/>
      <c r="UGW10" s="31"/>
      <c r="UGX10" s="31"/>
      <c r="UGY10" s="31"/>
      <c r="UGZ10" s="31"/>
      <c r="UHA10" s="31"/>
      <c r="UHB10" s="31"/>
      <c r="UHC10" s="31"/>
      <c r="UHD10" s="31"/>
      <c r="UHE10" s="31"/>
      <c r="UHF10" s="31"/>
      <c r="UHG10" s="31"/>
      <c r="UHH10" s="31"/>
      <c r="UHI10" s="31"/>
      <c r="UHJ10" s="31"/>
      <c r="UHK10" s="31"/>
      <c r="UHL10" s="31"/>
      <c r="UHM10" s="31"/>
      <c r="UHN10" s="31"/>
      <c r="UHO10" s="31"/>
      <c r="UHP10" s="31"/>
      <c r="UHQ10" s="31"/>
      <c r="UHR10" s="31"/>
      <c r="UHS10" s="31"/>
      <c r="UHT10" s="31"/>
      <c r="UHU10" s="31"/>
      <c r="UHV10" s="31"/>
      <c r="UHW10" s="31"/>
      <c r="UHX10" s="31"/>
      <c r="UHY10" s="31"/>
      <c r="UHZ10" s="31"/>
      <c r="UIA10" s="31"/>
      <c r="UIB10" s="31"/>
      <c r="UIC10" s="31"/>
      <c r="UID10" s="31"/>
      <c r="UIE10" s="31"/>
      <c r="UIF10" s="31"/>
      <c r="UIG10" s="31"/>
      <c r="UIH10" s="31"/>
      <c r="UII10" s="31"/>
      <c r="UIJ10" s="31"/>
      <c r="UIK10" s="31"/>
      <c r="UIL10" s="31"/>
      <c r="UIM10" s="31"/>
      <c r="UIN10" s="31"/>
      <c r="UIO10" s="31"/>
      <c r="UIP10" s="31"/>
      <c r="UIQ10" s="31"/>
      <c r="UIR10" s="31"/>
      <c r="UIS10" s="31"/>
      <c r="UIT10" s="31"/>
      <c r="UIU10" s="31"/>
      <c r="UIV10" s="31"/>
      <c r="UIW10" s="31"/>
      <c r="UIX10" s="31"/>
      <c r="UIY10" s="31"/>
      <c r="UIZ10" s="31"/>
      <c r="UJA10" s="31"/>
      <c r="UJB10" s="31"/>
      <c r="UJC10" s="31"/>
      <c r="UJD10" s="31"/>
      <c r="UJE10" s="31"/>
      <c r="UJF10" s="31"/>
      <c r="UJG10" s="31"/>
      <c r="UJH10" s="31"/>
      <c r="UJI10" s="31"/>
      <c r="UJJ10" s="31"/>
      <c r="UJK10" s="31"/>
      <c r="UJL10" s="31"/>
      <c r="UJM10" s="31"/>
      <c r="UJN10" s="31"/>
      <c r="UJO10" s="31"/>
      <c r="UJP10" s="31"/>
      <c r="UJQ10" s="31"/>
      <c r="UJR10" s="31"/>
      <c r="UJS10" s="31"/>
      <c r="UJT10" s="31"/>
      <c r="UJU10" s="31"/>
      <c r="UJV10" s="31"/>
      <c r="UJW10" s="31"/>
      <c r="UJX10" s="31"/>
      <c r="UJY10" s="31"/>
      <c r="UJZ10" s="31"/>
      <c r="UKA10" s="31"/>
      <c r="UKB10" s="31"/>
      <c r="UKC10" s="31"/>
      <c r="UKD10" s="31"/>
      <c r="UKE10" s="31"/>
      <c r="UKF10" s="31"/>
      <c r="UKG10" s="31"/>
      <c r="UKH10" s="31"/>
      <c r="UKI10" s="31"/>
      <c r="UKJ10" s="31"/>
      <c r="UKK10" s="31"/>
      <c r="UKL10" s="31"/>
      <c r="UKM10" s="31"/>
      <c r="UKN10" s="31"/>
      <c r="UKO10" s="31"/>
      <c r="UKP10" s="31"/>
      <c r="UKQ10" s="31"/>
      <c r="UKR10" s="31"/>
      <c r="UKS10" s="31"/>
      <c r="UKT10" s="31"/>
      <c r="UKU10" s="31"/>
      <c r="UKV10" s="31"/>
      <c r="UKW10" s="31"/>
      <c r="UKX10" s="31"/>
      <c r="UKY10" s="31"/>
      <c r="UKZ10" s="31"/>
      <c r="ULA10" s="31"/>
      <c r="ULB10" s="31"/>
      <c r="ULC10" s="31"/>
      <c r="ULD10" s="31"/>
      <c r="ULE10" s="31"/>
      <c r="ULF10" s="31"/>
      <c r="ULG10" s="31"/>
      <c r="ULH10" s="31"/>
      <c r="ULI10" s="31"/>
      <c r="ULJ10" s="31"/>
      <c r="ULK10" s="31"/>
      <c r="ULL10" s="31"/>
      <c r="ULM10" s="31"/>
      <c r="ULN10" s="31"/>
      <c r="ULO10" s="31"/>
      <c r="ULP10" s="31"/>
      <c r="ULQ10" s="31"/>
      <c r="ULR10" s="31"/>
      <c r="ULS10" s="31"/>
      <c r="ULT10" s="31"/>
      <c r="ULU10" s="31"/>
      <c r="ULV10" s="31"/>
      <c r="ULW10" s="31"/>
      <c r="ULX10" s="31"/>
      <c r="ULY10" s="31"/>
      <c r="ULZ10" s="31"/>
      <c r="UMA10" s="31"/>
      <c r="UMB10" s="31"/>
      <c r="UMC10" s="31"/>
      <c r="UMD10" s="31"/>
      <c r="UME10" s="31"/>
      <c r="UMF10" s="31"/>
      <c r="UMG10" s="31"/>
      <c r="UMH10" s="31"/>
      <c r="UMI10" s="31"/>
      <c r="UMJ10" s="31"/>
      <c r="UMK10" s="31"/>
      <c r="UML10" s="31"/>
      <c r="UMM10" s="31"/>
      <c r="UMN10" s="31"/>
      <c r="UMO10" s="31"/>
      <c r="UMP10" s="31"/>
      <c r="UMQ10" s="31"/>
      <c r="UMR10" s="31"/>
      <c r="UMS10" s="31"/>
      <c r="UMT10" s="31"/>
      <c r="UMU10" s="31"/>
      <c r="UMV10" s="31"/>
      <c r="UMW10" s="31"/>
      <c r="UMX10" s="31"/>
      <c r="UMY10" s="31"/>
      <c r="UMZ10" s="31"/>
      <c r="UNA10" s="31"/>
      <c r="UNB10" s="31"/>
      <c r="UNC10" s="31"/>
      <c r="UND10" s="31"/>
      <c r="UNE10" s="31"/>
      <c r="UNF10" s="31"/>
      <c r="UNG10" s="31"/>
      <c r="UNH10" s="31"/>
      <c r="UNI10" s="31"/>
      <c r="UNJ10" s="31"/>
      <c r="UNK10" s="31"/>
      <c r="UNL10" s="31"/>
      <c r="UNM10" s="31"/>
      <c r="UNN10" s="31"/>
      <c r="UNO10" s="31"/>
      <c r="UNP10" s="31"/>
      <c r="UNQ10" s="31"/>
      <c r="UNR10" s="31"/>
      <c r="UNS10" s="31"/>
      <c r="UNT10" s="31"/>
      <c r="UNU10" s="31"/>
      <c r="UNV10" s="31"/>
      <c r="UNW10" s="31"/>
      <c r="UNX10" s="31"/>
      <c r="UNY10" s="31"/>
      <c r="UNZ10" s="31"/>
      <c r="UOA10" s="31"/>
      <c r="UOB10" s="31"/>
      <c r="UOC10" s="31"/>
      <c r="UOD10" s="31"/>
      <c r="UOE10" s="31"/>
      <c r="UOF10" s="31"/>
      <c r="UOG10" s="31"/>
      <c r="UOH10" s="31"/>
      <c r="UOI10" s="31"/>
      <c r="UOJ10" s="31"/>
      <c r="UOK10" s="31"/>
      <c r="UOL10" s="31"/>
      <c r="UOM10" s="31"/>
      <c r="UON10" s="31"/>
      <c r="UOO10" s="31"/>
      <c r="UOP10" s="31"/>
      <c r="UOQ10" s="31"/>
      <c r="UOR10" s="31"/>
      <c r="UOS10" s="31"/>
      <c r="UOT10" s="31"/>
      <c r="UOU10" s="31"/>
      <c r="UOV10" s="31"/>
      <c r="UOW10" s="31"/>
      <c r="UOX10" s="31"/>
      <c r="UOY10" s="31"/>
      <c r="UOZ10" s="31"/>
      <c r="UPA10" s="31"/>
      <c r="UPB10" s="31"/>
      <c r="UPC10" s="31"/>
      <c r="UPD10" s="31"/>
      <c r="UPE10" s="31"/>
      <c r="UPF10" s="31"/>
      <c r="UPG10" s="31"/>
      <c r="UPH10" s="31"/>
      <c r="UPI10" s="31"/>
      <c r="UPJ10" s="31"/>
      <c r="UPK10" s="31"/>
      <c r="UPL10" s="31"/>
      <c r="UPM10" s="31"/>
      <c r="UPN10" s="31"/>
      <c r="UPO10" s="31"/>
      <c r="UPP10" s="31"/>
      <c r="UPQ10" s="31"/>
      <c r="UPR10" s="31"/>
      <c r="UPS10" s="31"/>
      <c r="UPT10" s="31"/>
      <c r="UPU10" s="31"/>
      <c r="UPV10" s="31"/>
      <c r="UPW10" s="31"/>
      <c r="UPX10" s="31"/>
      <c r="UPY10" s="31"/>
      <c r="UPZ10" s="31"/>
      <c r="UQA10" s="31"/>
      <c r="UQB10" s="31"/>
      <c r="UQC10" s="31"/>
      <c r="UQD10" s="31"/>
      <c r="UQE10" s="31"/>
      <c r="UQF10" s="31"/>
      <c r="UQG10" s="31"/>
      <c r="UQH10" s="31"/>
      <c r="UQI10" s="31"/>
      <c r="UQJ10" s="31"/>
      <c r="UQK10" s="31"/>
      <c r="UQL10" s="31"/>
      <c r="UQM10" s="31"/>
      <c r="UQN10" s="31"/>
      <c r="UQO10" s="31"/>
      <c r="UQP10" s="31"/>
      <c r="UQQ10" s="31"/>
      <c r="UQR10" s="31"/>
      <c r="UQS10" s="31"/>
      <c r="UQT10" s="31"/>
      <c r="UQU10" s="31"/>
      <c r="UQV10" s="31"/>
      <c r="UQW10" s="31"/>
      <c r="UQX10" s="31"/>
      <c r="UQY10" s="31"/>
      <c r="UQZ10" s="31"/>
      <c r="URA10" s="31"/>
      <c r="URB10" s="31"/>
      <c r="URC10" s="31"/>
      <c r="URD10" s="31"/>
      <c r="URE10" s="31"/>
      <c r="URF10" s="31"/>
      <c r="URG10" s="31"/>
      <c r="URH10" s="31"/>
      <c r="URI10" s="31"/>
      <c r="URJ10" s="31"/>
      <c r="URK10" s="31"/>
      <c r="URL10" s="31"/>
      <c r="URM10" s="31"/>
      <c r="URN10" s="31"/>
      <c r="URO10" s="31"/>
      <c r="URP10" s="31"/>
      <c r="URQ10" s="31"/>
      <c r="URR10" s="31"/>
      <c r="URS10" s="31"/>
      <c r="URT10" s="31"/>
      <c r="URU10" s="31"/>
      <c r="URV10" s="31"/>
      <c r="URW10" s="31"/>
      <c r="URX10" s="31"/>
      <c r="URY10" s="31"/>
      <c r="URZ10" s="31"/>
      <c r="USA10" s="31"/>
      <c r="USB10" s="31"/>
      <c r="USC10" s="31"/>
      <c r="USD10" s="31"/>
      <c r="USE10" s="31"/>
      <c r="USF10" s="31"/>
      <c r="USG10" s="31"/>
      <c r="USH10" s="31"/>
      <c r="USI10" s="31"/>
      <c r="USJ10" s="31"/>
      <c r="USK10" s="31"/>
      <c r="USL10" s="31"/>
      <c r="USM10" s="31"/>
      <c r="USN10" s="31"/>
      <c r="USO10" s="31"/>
      <c r="USP10" s="31"/>
      <c r="USQ10" s="31"/>
      <c r="USR10" s="31"/>
      <c r="USS10" s="31"/>
      <c r="UST10" s="31"/>
      <c r="USU10" s="31"/>
      <c r="USV10" s="31"/>
      <c r="USW10" s="31"/>
      <c r="USX10" s="31"/>
      <c r="USY10" s="31"/>
      <c r="USZ10" s="31"/>
      <c r="UTA10" s="31"/>
      <c r="UTB10" s="31"/>
      <c r="UTC10" s="31"/>
      <c r="UTD10" s="31"/>
      <c r="UTE10" s="31"/>
      <c r="UTF10" s="31"/>
      <c r="UTG10" s="31"/>
      <c r="UTH10" s="31"/>
      <c r="UTI10" s="31"/>
      <c r="UTJ10" s="31"/>
      <c r="UTK10" s="31"/>
      <c r="UTL10" s="31"/>
      <c r="UTM10" s="31"/>
      <c r="UTN10" s="31"/>
      <c r="UTO10" s="31"/>
      <c r="UTP10" s="31"/>
      <c r="UTQ10" s="31"/>
      <c r="UTR10" s="31"/>
      <c r="UTS10" s="31"/>
      <c r="UTT10" s="31"/>
      <c r="UTU10" s="31"/>
      <c r="UTV10" s="31"/>
      <c r="UTW10" s="31"/>
      <c r="UTX10" s="31"/>
      <c r="UTY10" s="31"/>
      <c r="UTZ10" s="31"/>
      <c r="UUA10" s="31"/>
      <c r="UUB10" s="31"/>
      <c r="UUC10" s="31"/>
      <c r="UUD10" s="31"/>
      <c r="UUE10" s="31"/>
      <c r="UUF10" s="31"/>
      <c r="UUG10" s="31"/>
      <c r="UUH10" s="31"/>
      <c r="UUI10" s="31"/>
      <c r="UUJ10" s="31"/>
      <c r="UUK10" s="31"/>
      <c r="UUL10" s="31"/>
      <c r="UUM10" s="31"/>
      <c r="UUN10" s="31"/>
      <c r="UUO10" s="31"/>
      <c r="UUP10" s="31"/>
      <c r="UUQ10" s="31"/>
      <c r="UUR10" s="31"/>
      <c r="UUS10" s="31"/>
      <c r="UUT10" s="31"/>
      <c r="UUU10" s="31"/>
      <c r="UUV10" s="31"/>
      <c r="UUW10" s="31"/>
      <c r="UUX10" s="31"/>
      <c r="UUY10" s="31"/>
      <c r="UUZ10" s="31"/>
      <c r="UVA10" s="31"/>
      <c r="UVB10" s="31"/>
      <c r="UVC10" s="31"/>
      <c r="UVD10" s="31"/>
      <c r="UVE10" s="31"/>
      <c r="UVF10" s="31"/>
      <c r="UVG10" s="31"/>
      <c r="UVH10" s="31"/>
      <c r="UVI10" s="31"/>
      <c r="UVJ10" s="31"/>
      <c r="UVK10" s="31"/>
      <c r="UVL10" s="31"/>
      <c r="UVM10" s="31"/>
      <c r="UVN10" s="31"/>
      <c r="UVO10" s="31"/>
      <c r="UVP10" s="31"/>
      <c r="UVQ10" s="31"/>
      <c r="UVR10" s="31"/>
      <c r="UVS10" s="31"/>
      <c r="UVT10" s="31"/>
      <c r="UVU10" s="31"/>
      <c r="UVV10" s="31"/>
      <c r="UVW10" s="31"/>
      <c r="UVX10" s="31"/>
      <c r="UVY10" s="31"/>
      <c r="UVZ10" s="31"/>
      <c r="UWA10" s="31"/>
      <c r="UWB10" s="31"/>
      <c r="UWC10" s="31"/>
      <c r="UWD10" s="31"/>
      <c r="UWE10" s="31"/>
      <c r="UWF10" s="31"/>
      <c r="UWG10" s="31"/>
      <c r="UWH10" s="31"/>
      <c r="UWI10" s="31"/>
      <c r="UWJ10" s="31"/>
      <c r="UWK10" s="31"/>
      <c r="UWL10" s="31"/>
      <c r="UWM10" s="31"/>
      <c r="UWN10" s="31"/>
      <c r="UWO10" s="31"/>
      <c r="UWP10" s="31"/>
      <c r="UWQ10" s="31"/>
      <c r="UWR10" s="31"/>
      <c r="UWS10" s="31"/>
      <c r="UWT10" s="31"/>
      <c r="UWU10" s="31"/>
      <c r="UWV10" s="31"/>
      <c r="UWW10" s="31"/>
      <c r="UWX10" s="31"/>
      <c r="UWY10" s="31"/>
      <c r="UWZ10" s="31"/>
      <c r="UXA10" s="31"/>
      <c r="UXB10" s="31"/>
      <c r="UXC10" s="31"/>
      <c r="UXD10" s="31"/>
      <c r="UXE10" s="31"/>
      <c r="UXF10" s="31"/>
      <c r="UXG10" s="31"/>
      <c r="UXH10" s="31"/>
      <c r="UXI10" s="31"/>
      <c r="UXJ10" s="31"/>
      <c r="UXK10" s="31"/>
      <c r="UXL10" s="31"/>
      <c r="UXM10" s="31"/>
      <c r="UXN10" s="31"/>
      <c r="UXO10" s="31"/>
      <c r="UXP10" s="31"/>
      <c r="UXQ10" s="31"/>
      <c r="UXR10" s="31"/>
      <c r="UXS10" s="31"/>
      <c r="UXT10" s="31"/>
      <c r="UXU10" s="31"/>
      <c r="UXV10" s="31"/>
      <c r="UXW10" s="31"/>
      <c r="UXX10" s="31"/>
      <c r="UXY10" s="31"/>
      <c r="UXZ10" s="31"/>
      <c r="UYA10" s="31"/>
      <c r="UYB10" s="31"/>
      <c r="UYC10" s="31"/>
      <c r="UYD10" s="31"/>
      <c r="UYE10" s="31"/>
      <c r="UYF10" s="31"/>
      <c r="UYG10" s="31"/>
      <c r="UYH10" s="31"/>
      <c r="UYI10" s="31"/>
      <c r="UYJ10" s="31"/>
      <c r="UYK10" s="31"/>
      <c r="UYL10" s="31"/>
      <c r="UYM10" s="31"/>
      <c r="UYN10" s="31"/>
      <c r="UYO10" s="31"/>
      <c r="UYP10" s="31"/>
      <c r="UYQ10" s="31"/>
      <c r="UYR10" s="31"/>
      <c r="UYS10" s="31"/>
      <c r="UYT10" s="31"/>
      <c r="UYU10" s="31"/>
      <c r="UYV10" s="31"/>
      <c r="UYW10" s="31"/>
      <c r="UYX10" s="31"/>
      <c r="UYY10" s="31"/>
      <c r="UYZ10" s="31"/>
      <c r="UZA10" s="31"/>
      <c r="UZB10" s="31"/>
      <c r="UZC10" s="31"/>
      <c r="UZD10" s="31"/>
      <c r="UZE10" s="31"/>
      <c r="UZF10" s="31"/>
      <c r="UZG10" s="31"/>
      <c r="UZH10" s="31"/>
      <c r="UZI10" s="31"/>
      <c r="UZJ10" s="31"/>
      <c r="UZK10" s="31"/>
      <c r="UZL10" s="31"/>
      <c r="UZM10" s="31"/>
      <c r="UZN10" s="31"/>
      <c r="UZO10" s="31"/>
      <c r="UZP10" s="31"/>
      <c r="UZQ10" s="31"/>
      <c r="UZR10" s="31"/>
      <c r="UZS10" s="31"/>
      <c r="UZT10" s="31"/>
      <c r="UZU10" s="31"/>
      <c r="UZV10" s="31"/>
      <c r="UZW10" s="31"/>
      <c r="UZX10" s="31"/>
      <c r="UZY10" s="31"/>
      <c r="UZZ10" s="31"/>
      <c r="VAA10" s="31"/>
      <c r="VAB10" s="31"/>
      <c r="VAC10" s="31"/>
      <c r="VAD10" s="31"/>
      <c r="VAE10" s="31"/>
      <c r="VAF10" s="31"/>
      <c r="VAG10" s="31"/>
      <c r="VAH10" s="31"/>
      <c r="VAI10" s="31"/>
      <c r="VAJ10" s="31"/>
      <c r="VAK10" s="31"/>
      <c r="VAL10" s="31"/>
      <c r="VAM10" s="31"/>
      <c r="VAN10" s="31"/>
      <c r="VAO10" s="31"/>
      <c r="VAP10" s="31"/>
      <c r="VAQ10" s="31"/>
      <c r="VAR10" s="31"/>
      <c r="VAS10" s="31"/>
      <c r="VAT10" s="31"/>
      <c r="VAU10" s="31"/>
      <c r="VAV10" s="31"/>
      <c r="VAW10" s="31"/>
      <c r="VAX10" s="31"/>
      <c r="VAY10" s="31"/>
      <c r="VAZ10" s="31"/>
      <c r="VBA10" s="31"/>
      <c r="VBB10" s="31"/>
      <c r="VBC10" s="31"/>
      <c r="VBD10" s="31"/>
      <c r="VBE10" s="31"/>
      <c r="VBF10" s="31"/>
      <c r="VBG10" s="31"/>
      <c r="VBH10" s="31"/>
      <c r="VBI10" s="31"/>
      <c r="VBJ10" s="31"/>
      <c r="VBK10" s="31"/>
      <c r="VBL10" s="31"/>
      <c r="VBM10" s="31"/>
      <c r="VBN10" s="31"/>
      <c r="VBO10" s="31"/>
      <c r="VBP10" s="31"/>
      <c r="VBQ10" s="31"/>
      <c r="VBR10" s="31"/>
      <c r="VBS10" s="31"/>
      <c r="VBT10" s="31"/>
      <c r="VBU10" s="31"/>
      <c r="VBV10" s="31"/>
      <c r="VBW10" s="31"/>
      <c r="VBX10" s="31"/>
      <c r="VBY10" s="31"/>
      <c r="VBZ10" s="31"/>
      <c r="VCA10" s="31"/>
      <c r="VCB10" s="31"/>
      <c r="VCC10" s="31"/>
      <c r="VCD10" s="31"/>
      <c r="VCE10" s="31"/>
      <c r="VCF10" s="31"/>
      <c r="VCG10" s="31"/>
      <c r="VCH10" s="31"/>
      <c r="VCI10" s="31"/>
      <c r="VCJ10" s="31"/>
      <c r="VCK10" s="31"/>
      <c r="VCL10" s="31"/>
      <c r="VCM10" s="31"/>
      <c r="VCN10" s="31"/>
      <c r="VCO10" s="31"/>
      <c r="VCP10" s="31"/>
      <c r="VCQ10" s="31"/>
      <c r="VCR10" s="31"/>
      <c r="VCS10" s="31"/>
      <c r="VCT10" s="31"/>
      <c r="VCU10" s="31"/>
      <c r="VCV10" s="31"/>
      <c r="VCW10" s="31"/>
      <c r="VCX10" s="31"/>
      <c r="VCY10" s="31"/>
      <c r="VCZ10" s="31"/>
      <c r="VDA10" s="31"/>
      <c r="VDB10" s="31"/>
      <c r="VDC10" s="31"/>
      <c r="VDD10" s="31"/>
      <c r="VDE10" s="31"/>
      <c r="VDF10" s="31"/>
      <c r="VDG10" s="31"/>
      <c r="VDH10" s="31"/>
      <c r="VDI10" s="31"/>
      <c r="VDJ10" s="31"/>
      <c r="VDK10" s="31"/>
      <c r="VDL10" s="31"/>
      <c r="VDM10" s="31"/>
      <c r="VDN10" s="31"/>
      <c r="VDO10" s="31"/>
      <c r="VDP10" s="31"/>
      <c r="VDQ10" s="31"/>
      <c r="VDR10" s="31"/>
      <c r="VDS10" s="31"/>
      <c r="VDT10" s="31"/>
      <c r="VDU10" s="31"/>
      <c r="VDV10" s="31"/>
      <c r="VDW10" s="31"/>
      <c r="VDX10" s="31"/>
      <c r="VDY10" s="31"/>
      <c r="VDZ10" s="31"/>
      <c r="VEA10" s="31"/>
      <c r="VEB10" s="31"/>
      <c r="VEC10" s="31"/>
      <c r="VED10" s="31"/>
      <c r="VEE10" s="31"/>
      <c r="VEF10" s="31"/>
      <c r="VEG10" s="31"/>
      <c r="VEH10" s="31"/>
      <c r="VEI10" s="31"/>
      <c r="VEJ10" s="31"/>
      <c r="VEK10" s="31"/>
      <c r="VEL10" s="31"/>
      <c r="VEM10" s="31"/>
      <c r="VEN10" s="31"/>
      <c r="VEO10" s="31"/>
      <c r="VEP10" s="31"/>
      <c r="VEQ10" s="31"/>
      <c r="VER10" s="31"/>
      <c r="VES10" s="31"/>
      <c r="VET10" s="31"/>
      <c r="VEU10" s="31"/>
      <c r="VEV10" s="31"/>
      <c r="VEW10" s="31"/>
      <c r="VEX10" s="31"/>
      <c r="VEY10" s="31"/>
      <c r="VEZ10" s="31"/>
      <c r="VFA10" s="31"/>
      <c r="VFB10" s="31"/>
      <c r="VFC10" s="31"/>
      <c r="VFD10" s="31"/>
      <c r="VFE10" s="31"/>
      <c r="VFF10" s="31"/>
      <c r="VFG10" s="31"/>
      <c r="VFH10" s="31"/>
      <c r="VFI10" s="31"/>
      <c r="VFJ10" s="31"/>
      <c r="VFK10" s="31"/>
      <c r="VFL10" s="31"/>
      <c r="VFM10" s="31"/>
      <c r="VFN10" s="31"/>
      <c r="VFO10" s="31"/>
      <c r="VFP10" s="31"/>
      <c r="VFQ10" s="31"/>
      <c r="VFR10" s="31"/>
      <c r="VFS10" s="31"/>
      <c r="VFT10" s="31"/>
      <c r="VFU10" s="31"/>
      <c r="VFV10" s="31"/>
      <c r="VFW10" s="31"/>
      <c r="VFX10" s="31"/>
      <c r="VFY10" s="31"/>
      <c r="VFZ10" s="31"/>
      <c r="VGA10" s="31"/>
      <c r="VGB10" s="31"/>
      <c r="VGC10" s="31"/>
      <c r="VGD10" s="31"/>
      <c r="VGE10" s="31"/>
      <c r="VGF10" s="31"/>
      <c r="VGG10" s="31"/>
      <c r="VGH10" s="31"/>
      <c r="VGI10" s="31"/>
      <c r="VGJ10" s="31"/>
      <c r="VGK10" s="31"/>
      <c r="VGL10" s="31"/>
      <c r="VGM10" s="31"/>
      <c r="VGN10" s="31"/>
      <c r="VGO10" s="31"/>
      <c r="VGP10" s="31"/>
      <c r="VGQ10" s="31"/>
      <c r="VGR10" s="31"/>
      <c r="VGS10" s="31"/>
      <c r="VGT10" s="31"/>
      <c r="VGU10" s="31"/>
      <c r="VGV10" s="31"/>
      <c r="VGW10" s="31"/>
      <c r="VGX10" s="31"/>
      <c r="VGY10" s="31"/>
      <c r="VGZ10" s="31"/>
      <c r="VHA10" s="31"/>
      <c r="VHB10" s="31"/>
      <c r="VHC10" s="31"/>
      <c r="VHD10" s="31"/>
      <c r="VHE10" s="31"/>
      <c r="VHF10" s="31"/>
      <c r="VHG10" s="31"/>
      <c r="VHH10" s="31"/>
      <c r="VHI10" s="31"/>
      <c r="VHJ10" s="31"/>
      <c r="VHK10" s="31"/>
      <c r="VHL10" s="31"/>
      <c r="VHM10" s="31"/>
      <c r="VHN10" s="31"/>
      <c r="VHO10" s="31"/>
      <c r="VHP10" s="31"/>
      <c r="VHQ10" s="31"/>
      <c r="VHR10" s="31"/>
      <c r="VHS10" s="31"/>
      <c r="VHT10" s="31"/>
      <c r="VHU10" s="31"/>
      <c r="VHV10" s="31"/>
      <c r="VHW10" s="31"/>
      <c r="VHX10" s="31"/>
      <c r="VHY10" s="31"/>
      <c r="VHZ10" s="31"/>
      <c r="VIA10" s="31"/>
      <c r="VIB10" s="31"/>
      <c r="VIC10" s="31"/>
      <c r="VID10" s="31"/>
      <c r="VIE10" s="31"/>
      <c r="VIF10" s="31"/>
      <c r="VIG10" s="31"/>
      <c r="VIH10" s="31"/>
      <c r="VII10" s="31"/>
      <c r="VIJ10" s="31"/>
      <c r="VIK10" s="31"/>
      <c r="VIL10" s="31"/>
      <c r="VIM10" s="31"/>
      <c r="VIN10" s="31"/>
      <c r="VIO10" s="31"/>
      <c r="VIP10" s="31"/>
      <c r="VIQ10" s="31"/>
      <c r="VIR10" s="31"/>
      <c r="VIS10" s="31"/>
      <c r="VIT10" s="31"/>
      <c r="VIU10" s="31"/>
      <c r="VIV10" s="31"/>
      <c r="VIW10" s="31"/>
      <c r="VIX10" s="31"/>
      <c r="VIY10" s="31"/>
      <c r="VIZ10" s="31"/>
      <c r="VJA10" s="31"/>
      <c r="VJB10" s="31"/>
      <c r="VJC10" s="31"/>
      <c r="VJD10" s="31"/>
      <c r="VJE10" s="31"/>
      <c r="VJF10" s="31"/>
      <c r="VJG10" s="31"/>
      <c r="VJH10" s="31"/>
      <c r="VJI10" s="31"/>
      <c r="VJJ10" s="31"/>
      <c r="VJK10" s="31"/>
      <c r="VJL10" s="31"/>
      <c r="VJM10" s="31"/>
      <c r="VJN10" s="31"/>
      <c r="VJO10" s="31"/>
      <c r="VJP10" s="31"/>
      <c r="VJQ10" s="31"/>
      <c r="VJR10" s="31"/>
      <c r="VJS10" s="31"/>
      <c r="VJT10" s="31"/>
      <c r="VJU10" s="31"/>
      <c r="VJV10" s="31"/>
      <c r="VJW10" s="31"/>
      <c r="VJX10" s="31"/>
      <c r="VJY10" s="31"/>
      <c r="VJZ10" s="31"/>
      <c r="VKA10" s="31"/>
      <c r="VKB10" s="31"/>
      <c r="VKC10" s="31"/>
      <c r="VKD10" s="31"/>
      <c r="VKE10" s="31"/>
      <c r="VKF10" s="31"/>
      <c r="VKG10" s="31"/>
      <c r="VKH10" s="31"/>
      <c r="VKI10" s="31"/>
      <c r="VKJ10" s="31"/>
      <c r="VKK10" s="31"/>
      <c r="VKL10" s="31"/>
      <c r="VKM10" s="31"/>
      <c r="VKN10" s="31"/>
      <c r="VKO10" s="31"/>
      <c r="VKP10" s="31"/>
      <c r="VKQ10" s="31"/>
      <c r="VKR10" s="31"/>
      <c r="VKS10" s="31"/>
      <c r="VKT10" s="31"/>
      <c r="VKU10" s="31"/>
      <c r="VKV10" s="31"/>
      <c r="VKW10" s="31"/>
      <c r="VKX10" s="31"/>
      <c r="VKY10" s="31"/>
      <c r="VKZ10" s="31"/>
      <c r="VLA10" s="31"/>
      <c r="VLB10" s="31"/>
      <c r="VLC10" s="31"/>
      <c r="VLD10" s="31"/>
      <c r="VLE10" s="31"/>
      <c r="VLF10" s="31"/>
      <c r="VLG10" s="31"/>
      <c r="VLH10" s="31"/>
      <c r="VLI10" s="31"/>
      <c r="VLJ10" s="31"/>
      <c r="VLK10" s="31"/>
      <c r="VLL10" s="31"/>
      <c r="VLM10" s="31"/>
      <c r="VLN10" s="31"/>
      <c r="VLO10" s="31"/>
      <c r="VLP10" s="31"/>
      <c r="VLQ10" s="31"/>
      <c r="VLR10" s="31"/>
      <c r="VLS10" s="31"/>
      <c r="VLT10" s="31"/>
      <c r="VLU10" s="31"/>
      <c r="VLV10" s="31"/>
      <c r="VLW10" s="31"/>
      <c r="VLX10" s="31"/>
      <c r="VLY10" s="31"/>
      <c r="VLZ10" s="31"/>
      <c r="VMA10" s="31"/>
      <c r="VMB10" s="31"/>
      <c r="VMC10" s="31"/>
      <c r="VMD10" s="31"/>
      <c r="VME10" s="31"/>
      <c r="VMF10" s="31"/>
      <c r="VMG10" s="31"/>
      <c r="VMH10" s="31"/>
      <c r="VMI10" s="31"/>
      <c r="VMJ10" s="31"/>
      <c r="VMK10" s="31"/>
      <c r="VML10" s="31"/>
      <c r="VMM10" s="31"/>
      <c r="VMN10" s="31"/>
      <c r="VMO10" s="31"/>
      <c r="VMP10" s="31"/>
      <c r="VMQ10" s="31"/>
      <c r="VMR10" s="31"/>
      <c r="VMS10" s="31"/>
      <c r="VMT10" s="31"/>
      <c r="VMU10" s="31"/>
      <c r="VMV10" s="31"/>
      <c r="VMW10" s="31"/>
      <c r="VMX10" s="31"/>
      <c r="VMY10" s="31"/>
      <c r="VMZ10" s="31"/>
      <c r="VNA10" s="31"/>
      <c r="VNB10" s="31"/>
      <c r="VNC10" s="31"/>
      <c r="VND10" s="31"/>
      <c r="VNE10" s="31"/>
      <c r="VNF10" s="31"/>
      <c r="VNG10" s="31"/>
      <c r="VNH10" s="31"/>
      <c r="VNI10" s="31"/>
      <c r="VNJ10" s="31"/>
      <c r="VNK10" s="31"/>
      <c r="VNL10" s="31"/>
      <c r="VNM10" s="31"/>
      <c r="VNN10" s="31"/>
      <c r="VNO10" s="31"/>
      <c r="VNP10" s="31"/>
      <c r="VNQ10" s="31"/>
      <c r="VNR10" s="31"/>
      <c r="VNS10" s="31"/>
      <c r="VNT10" s="31"/>
      <c r="VNU10" s="31"/>
      <c r="VNV10" s="31"/>
      <c r="VNW10" s="31"/>
      <c r="VNX10" s="31"/>
      <c r="VNY10" s="31"/>
      <c r="VNZ10" s="31"/>
      <c r="VOA10" s="31"/>
      <c r="VOB10" s="31"/>
      <c r="VOC10" s="31"/>
      <c r="VOD10" s="31"/>
      <c r="VOE10" s="31"/>
      <c r="VOF10" s="31"/>
      <c r="VOG10" s="31"/>
      <c r="VOH10" s="31"/>
      <c r="VOI10" s="31"/>
      <c r="VOJ10" s="31"/>
      <c r="VOK10" s="31"/>
      <c r="VOL10" s="31"/>
      <c r="VOM10" s="31"/>
      <c r="VON10" s="31"/>
      <c r="VOO10" s="31"/>
      <c r="VOP10" s="31"/>
      <c r="VOQ10" s="31"/>
      <c r="VOR10" s="31"/>
      <c r="VOS10" s="31"/>
      <c r="VOT10" s="31"/>
      <c r="VOU10" s="31"/>
      <c r="VOV10" s="31"/>
      <c r="VOW10" s="31"/>
      <c r="VOX10" s="31"/>
      <c r="VOY10" s="31"/>
      <c r="VOZ10" s="31"/>
      <c r="VPA10" s="31"/>
      <c r="VPB10" s="31"/>
      <c r="VPC10" s="31"/>
      <c r="VPD10" s="31"/>
      <c r="VPE10" s="31"/>
      <c r="VPF10" s="31"/>
      <c r="VPG10" s="31"/>
      <c r="VPH10" s="31"/>
      <c r="VPI10" s="31"/>
      <c r="VPJ10" s="31"/>
      <c r="VPK10" s="31"/>
      <c r="VPL10" s="31"/>
      <c r="VPM10" s="31"/>
      <c r="VPN10" s="31"/>
      <c r="VPO10" s="31"/>
      <c r="VPP10" s="31"/>
      <c r="VPQ10" s="31"/>
      <c r="VPR10" s="31"/>
      <c r="VPS10" s="31"/>
      <c r="VPT10" s="31"/>
      <c r="VPU10" s="31"/>
      <c r="VPV10" s="31"/>
      <c r="VPW10" s="31"/>
      <c r="VPX10" s="31"/>
      <c r="VPY10" s="31"/>
      <c r="VPZ10" s="31"/>
      <c r="VQA10" s="31"/>
      <c r="VQB10" s="31"/>
      <c r="VQC10" s="31"/>
      <c r="VQD10" s="31"/>
      <c r="VQE10" s="31"/>
      <c r="VQF10" s="31"/>
      <c r="VQG10" s="31"/>
      <c r="VQH10" s="31"/>
      <c r="VQI10" s="31"/>
      <c r="VQJ10" s="31"/>
      <c r="VQK10" s="31"/>
      <c r="VQL10" s="31"/>
      <c r="VQM10" s="31"/>
      <c r="VQN10" s="31"/>
      <c r="VQO10" s="31"/>
      <c r="VQP10" s="31"/>
      <c r="VQQ10" s="31"/>
      <c r="VQR10" s="31"/>
      <c r="VQS10" s="31"/>
      <c r="VQT10" s="31"/>
      <c r="VQU10" s="31"/>
      <c r="VQV10" s="31"/>
      <c r="VQW10" s="31"/>
      <c r="VQX10" s="31"/>
      <c r="VQY10" s="31"/>
      <c r="VQZ10" s="31"/>
      <c r="VRA10" s="31"/>
      <c r="VRB10" s="31"/>
      <c r="VRC10" s="31"/>
      <c r="VRD10" s="31"/>
      <c r="VRE10" s="31"/>
      <c r="VRF10" s="31"/>
      <c r="VRG10" s="31"/>
      <c r="VRH10" s="31"/>
      <c r="VRI10" s="31"/>
      <c r="VRJ10" s="31"/>
      <c r="VRK10" s="31"/>
      <c r="VRL10" s="31"/>
      <c r="VRM10" s="31"/>
      <c r="VRN10" s="31"/>
      <c r="VRO10" s="31"/>
      <c r="VRP10" s="31"/>
      <c r="VRQ10" s="31"/>
      <c r="VRR10" s="31"/>
      <c r="VRS10" s="31"/>
      <c r="VRT10" s="31"/>
      <c r="VRU10" s="31"/>
      <c r="VRV10" s="31"/>
      <c r="VRW10" s="31"/>
      <c r="VRX10" s="31"/>
      <c r="VRY10" s="31"/>
      <c r="VRZ10" s="31"/>
      <c r="VSA10" s="31"/>
      <c r="VSB10" s="31"/>
      <c r="VSC10" s="31"/>
      <c r="VSD10" s="31"/>
      <c r="VSE10" s="31"/>
      <c r="VSF10" s="31"/>
      <c r="VSG10" s="31"/>
      <c r="VSH10" s="31"/>
      <c r="VSI10" s="31"/>
      <c r="VSJ10" s="31"/>
      <c r="VSK10" s="31"/>
      <c r="VSL10" s="31"/>
      <c r="VSM10" s="31"/>
      <c r="VSN10" s="31"/>
      <c r="VSO10" s="31"/>
      <c r="VSP10" s="31"/>
      <c r="VSQ10" s="31"/>
      <c r="VSR10" s="31"/>
      <c r="VSS10" s="31"/>
      <c r="VST10" s="31"/>
      <c r="VSU10" s="31"/>
      <c r="VSV10" s="31"/>
      <c r="VSW10" s="31"/>
      <c r="VSX10" s="31"/>
      <c r="VSY10" s="31"/>
      <c r="VSZ10" s="31"/>
      <c r="VTA10" s="31"/>
      <c r="VTB10" s="31"/>
      <c r="VTC10" s="31"/>
      <c r="VTD10" s="31"/>
      <c r="VTE10" s="31"/>
      <c r="VTF10" s="31"/>
      <c r="VTG10" s="31"/>
      <c r="VTH10" s="31"/>
      <c r="VTI10" s="31"/>
      <c r="VTJ10" s="31"/>
      <c r="VTK10" s="31"/>
      <c r="VTL10" s="31"/>
      <c r="VTM10" s="31"/>
      <c r="VTN10" s="31"/>
      <c r="VTO10" s="31"/>
      <c r="VTP10" s="31"/>
      <c r="VTQ10" s="31"/>
      <c r="VTR10" s="31"/>
      <c r="VTS10" s="31"/>
      <c r="VTT10" s="31"/>
      <c r="VTU10" s="31"/>
      <c r="VTV10" s="31"/>
      <c r="VTW10" s="31"/>
      <c r="VTX10" s="31"/>
      <c r="VTY10" s="31"/>
      <c r="VTZ10" s="31"/>
      <c r="VUA10" s="31"/>
      <c r="VUB10" s="31"/>
      <c r="VUC10" s="31"/>
      <c r="VUD10" s="31"/>
      <c r="VUE10" s="31"/>
      <c r="VUF10" s="31"/>
      <c r="VUG10" s="31"/>
      <c r="VUH10" s="31"/>
      <c r="VUI10" s="31"/>
      <c r="VUJ10" s="31"/>
      <c r="VUK10" s="31"/>
      <c r="VUL10" s="31"/>
      <c r="VUM10" s="31"/>
      <c r="VUN10" s="31"/>
      <c r="VUO10" s="31"/>
      <c r="VUP10" s="31"/>
      <c r="VUQ10" s="31"/>
      <c r="VUR10" s="31"/>
      <c r="VUS10" s="31"/>
      <c r="VUT10" s="31"/>
      <c r="VUU10" s="31"/>
      <c r="VUV10" s="31"/>
      <c r="VUW10" s="31"/>
      <c r="VUX10" s="31"/>
      <c r="VUY10" s="31"/>
      <c r="VUZ10" s="31"/>
      <c r="VVA10" s="31"/>
      <c r="VVB10" s="31"/>
      <c r="VVC10" s="31"/>
      <c r="VVD10" s="31"/>
      <c r="VVE10" s="31"/>
      <c r="VVF10" s="31"/>
      <c r="VVG10" s="31"/>
      <c r="VVH10" s="31"/>
      <c r="VVI10" s="31"/>
      <c r="VVJ10" s="31"/>
      <c r="VVK10" s="31"/>
      <c r="VVL10" s="31"/>
      <c r="VVM10" s="31"/>
      <c r="VVN10" s="31"/>
      <c r="VVO10" s="31"/>
      <c r="VVP10" s="31"/>
      <c r="VVQ10" s="31"/>
      <c r="VVR10" s="31"/>
      <c r="VVS10" s="31"/>
      <c r="VVT10" s="31"/>
      <c r="VVU10" s="31"/>
      <c r="VVV10" s="31"/>
      <c r="VVW10" s="31"/>
      <c r="VVX10" s="31"/>
      <c r="VVY10" s="31"/>
      <c r="VVZ10" s="31"/>
      <c r="VWA10" s="31"/>
      <c r="VWB10" s="31"/>
      <c r="VWC10" s="31"/>
      <c r="VWD10" s="31"/>
      <c r="VWE10" s="31"/>
      <c r="VWF10" s="31"/>
      <c r="VWG10" s="31"/>
      <c r="VWH10" s="31"/>
      <c r="VWI10" s="31"/>
      <c r="VWJ10" s="31"/>
      <c r="VWK10" s="31"/>
      <c r="VWL10" s="31"/>
      <c r="VWM10" s="31"/>
      <c r="VWN10" s="31"/>
      <c r="VWO10" s="31"/>
      <c r="VWP10" s="31"/>
      <c r="VWQ10" s="31"/>
      <c r="VWR10" s="31"/>
      <c r="VWS10" s="31"/>
      <c r="VWT10" s="31"/>
      <c r="VWU10" s="31"/>
      <c r="VWV10" s="31"/>
      <c r="VWW10" s="31"/>
      <c r="VWX10" s="31"/>
      <c r="VWY10" s="31"/>
      <c r="VWZ10" s="31"/>
      <c r="VXA10" s="31"/>
      <c r="VXB10" s="31"/>
      <c r="VXC10" s="31"/>
      <c r="VXD10" s="31"/>
      <c r="VXE10" s="31"/>
      <c r="VXF10" s="31"/>
      <c r="VXG10" s="31"/>
      <c r="VXH10" s="31"/>
      <c r="VXI10" s="31"/>
      <c r="VXJ10" s="31"/>
      <c r="VXK10" s="31"/>
      <c r="VXL10" s="31"/>
      <c r="VXM10" s="31"/>
      <c r="VXN10" s="31"/>
      <c r="VXO10" s="31"/>
      <c r="VXP10" s="31"/>
      <c r="VXQ10" s="31"/>
      <c r="VXR10" s="31"/>
      <c r="VXS10" s="31"/>
      <c r="VXT10" s="31"/>
      <c r="VXU10" s="31"/>
      <c r="VXV10" s="31"/>
      <c r="VXW10" s="31"/>
      <c r="VXX10" s="31"/>
      <c r="VXY10" s="31"/>
      <c r="VXZ10" s="31"/>
      <c r="VYA10" s="31"/>
      <c r="VYB10" s="31"/>
      <c r="VYC10" s="31"/>
      <c r="VYD10" s="31"/>
      <c r="VYE10" s="31"/>
      <c r="VYF10" s="31"/>
      <c r="VYG10" s="31"/>
      <c r="VYH10" s="31"/>
      <c r="VYI10" s="31"/>
      <c r="VYJ10" s="31"/>
      <c r="VYK10" s="31"/>
      <c r="VYL10" s="31"/>
      <c r="VYM10" s="31"/>
      <c r="VYN10" s="31"/>
      <c r="VYO10" s="31"/>
      <c r="VYP10" s="31"/>
      <c r="VYQ10" s="31"/>
      <c r="VYR10" s="31"/>
      <c r="VYS10" s="31"/>
      <c r="VYT10" s="31"/>
      <c r="VYU10" s="31"/>
      <c r="VYV10" s="31"/>
      <c r="VYW10" s="31"/>
      <c r="VYX10" s="31"/>
      <c r="VYY10" s="31"/>
      <c r="VYZ10" s="31"/>
      <c r="VZA10" s="31"/>
      <c r="VZB10" s="31"/>
      <c r="VZC10" s="31"/>
      <c r="VZD10" s="31"/>
      <c r="VZE10" s="31"/>
      <c r="VZF10" s="31"/>
      <c r="VZG10" s="31"/>
      <c r="VZH10" s="31"/>
      <c r="VZI10" s="31"/>
      <c r="VZJ10" s="31"/>
      <c r="VZK10" s="31"/>
      <c r="VZL10" s="31"/>
      <c r="VZM10" s="31"/>
      <c r="VZN10" s="31"/>
      <c r="VZO10" s="31"/>
      <c r="VZP10" s="31"/>
      <c r="VZQ10" s="31"/>
      <c r="VZR10" s="31"/>
      <c r="VZS10" s="31"/>
      <c r="VZT10" s="31"/>
      <c r="VZU10" s="31"/>
      <c r="VZV10" s="31"/>
      <c r="VZW10" s="31"/>
      <c r="VZX10" s="31"/>
      <c r="VZY10" s="31"/>
      <c r="VZZ10" s="31"/>
      <c r="WAA10" s="31"/>
      <c r="WAB10" s="31"/>
      <c r="WAC10" s="31"/>
      <c r="WAD10" s="31"/>
      <c r="WAE10" s="31"/>
      <c r="WAF10" s="31"/>
      <c r="WAG10" s="31"/>
      <c r="WAH10" s="31"/>
      <c r="WAI10" s="31"/>
      <c r="WAJ10" s="31"/>
      <c r="WAK10" s="31"/>
      <c r="WAL10" s="31"/>
      <c r="WAM10" s="31"/>
      <c r="WAN10" s="31"/>
      <c r="WAO10" s="31"/>
      <c r="WAP10" s="31"/>
      <c r="WAQ10" s="31"/>
      <c r="WAR10" s="31"/>
      <c r="WAS10" s="31"/>
      <c r="WAT10" s="31"/>
      <c r="WAU10" s="31"/>
      <c r="WAV10" s="31"/>
      <c r="WAW10" s="31"/>
      <c r="WAX10" s="31"/>
      <c r="WAY10" s="31"/>
      <c r="WAZ10" s="31"/>
      <c r="WBA10" s="31"/>
      <c r="WBB10" s="31"/>
      <c r="WBC10" s="31"/>
      <c r="WBD10" s="31"/>
      <c r="WBE10" s="31"/>
      <c r="WBF10" s="31"/>
      <c r="WBG10" s="31"/>
      <c r="WBH10" s="31"/>
      <c r="WBI10" s="31"/>
      <c r="WBJ10" s="31"/>
      <c r="WBK10" s="31"/>
      <c r="WBL10" s="31"/>
      <c r="WBM10" s="31"/>
      <c r="WBN10" s="31"/>
      <c r="WBO10" s="31"/>
      <c r="WBP10" s="31"/>
      <c r="WBQ10" s="31"/>
      <c r="WBR10" s="31"/>
      <c r="WBS10" s="31"/>
      <c r="WBT10" s="31"/>
      <c r="WBU10" s="31"/>
      <c r="WBV10" s="31"/>
      <c r="WBW10" s="31"/>
      <c r="WBX10" s="31"/>
      <c r="WBY10" s="31"/>
      <c r="WBZ10" s="31"/>
      <c r="WCA10" s="31"/>
      <c r="WCB10" s="31"/>
      <c r="WCC10" s="31"/>
      <c r="WCD10" s="31"/>
      <c r="WCE10" s="31"/>
      <c r="WCF10" s="31"/>
      <c r="WCG10" s="31"/>
      <c r="WCH10" s="31"/>
      <c r="WCI10" s="31"/>
      <c r="WCJ10" s="31"/>
      <c r="WCK10" s="31"/>
      <c r="WCL10" s="31"/>
      <c r="WCM10" s="31"/>
      <c r="WCN10" s="31"/>
      <c r="WCO10" s="31"/>
      <c r="WCP10" s="31"/>
      <c r="WCQ10" s="31"/>
      <c r="WCR10" s="31"/>
      <c r="WCS10" s="31"/>
      <c r="WCT10" s="31"/>
      <c r="WCU10" s="31"/>
      <c r="WCV10" s="31"/>
      <c r="WCW10" s="31"/>
      <c r="WCX10" s="31"/>
      <c r="WCY10" s="31"/>
      <c r="WCZ10" s="31"/>
      <c r="WDA10" s="31"/>
      <c r="WDB10" s="31"/>
      <c r="WDC10" s="31"/>
      <c r="WDD10" s="31"/>
      <c r="WDE10" s="31"/>
      <c r="WDF10" s="31"/>
      <c r="WDG10" s="31"/>
      <c r="WDH10" s="31"/>
      <c r="WDI10" s="31"/>
      <c r="WDJ10" s="31"/>
      <c r="WDK10" s="31"/>
      <c r="WDL10" s="31"/>
      <c r="WDM10" s="31"/>
      <c r="WDN10" s="31"/>
      <c r="WDO10" s="31"/>
      <c r="WDP10" s="31"/>
      <c r="WDQ10" s="31"/>
      <c r="WDR10" s="31"/>
      <c r="WDS10" s="31"/>
      <c r="WDT10" s="31"/>
      <c r="WDU10" s="31"/>
      <c r="WDV10" s="31"/>
      <c r="WDW10" s="31"/>
      <c r="WDX10" s="31"/>
      <c r="WDY10" s="31"/>
      <c r="WDZ10" s="31"/>
      <c r="WEA10" s="31"/>
      <c r="WEB10" s="31"/>
      <c r="WEC10" s="31"/>
      <c r="WED10" s="31"/>
      <c r="WEE10" s="31"/>
      <c r="WEF10" s="31"/>
      <c r="WEG10" s="31"/>
      <c r="WEH10" s="31"/>
      <c r="WEI10" s="31"/>
      <c r="WEJ10" s="31"/>
      <c r="WEK10" s="31"/>
      <c r="WEL10" s="31"/>
      <c r="WEM10" s="31"/>
      <c r="WEN10" s="31"/>
      <c r="WEO10" s="31"/>
      <c r="WEP10" s="31"/>
      <c r="WEQ10" s="31"/>
      <c r="WER10" s="31"/>
      <c r="WES10" s="31"/>
      <c r="WET10" s="31"/>
      <c r="WEU10" s="31"/>
      <c r="WEV10" s="31"/>
      <c r="WEW10" s="31"/>
      <c r="WEX10" s="31"/>
      <c r="WEY10" s="31"/>
      <c r="WEZ10" s="31"/>
      <c r="WFA10" s="31"/>
      <c r="WFB10" s="31"/>
      <c r="WFC10" s="31"/>
      <c r="WFD10" s="31"/>
      <c r="WFE10" s="31"/>
      <c r="WFF10" s="31"/>
      <c r="WFG10" s="31"/>
      <c r="WFH10" s="31"/>
      <c r="WFI10" s="31"/>
      <c r="WFJ10" s="31"/>
      <c r="WFK10" s="31"/>
      <c r="WFL10" s="31"/>
      <c r="WFM10" s="31"/>
      <c r="WFN10" s="31"/>
      <c r="WFO10" s="31"/>
      <c r="WFP10" s="31"/>
      <c r="WFQ10" s="31"/>
      <c r="WFR10" s="31"/>
      <c r="WFS10" s="31"/>
      <c r="WFT10" s="31"/>
      <c r="WFU10" s="31"/>
      <c r="WFV10" s="31"/>
      <c r="WFW10" s="31"/>
      <c r="WFX10" s="31"/>
      <c r="WFY10" s="31"/>
      <c r="WFZ10" s="31"/>
      <c r="WGA10" s="31"/>
      <c r="WGB10" s="31"/>
      <c r="WGC10" s="31"/>
      <c r="WGD10" s="31"/>
      <c r="WGE10" s="31"/>
      <c r="WGF10" s="31"/>
      <c r="WGG10" s="31"/>
      <c r="WGH10" s="31"/>
      <c r="WGI10" s="31"/>
      <c r="WGJ10" s="31"/>
      <c r="WGK10" s="31"/>
      <c r="WGL10" s="31"/>
      <c r="WGM10" s="31"/>
      <c r="WGN10" s="31"/>
      <c r="WGO10" s="31"/>
      <c r="WGP10" s="31"/>
      <c r="WGQ10" s="31"/>
      <c r="WGR10" s="31"/>
      <c r="WGS10" s="31"/>
      <c r="WGT10" s="31"/>
      <c r="WGU10" s="31"/>
      <c r="WGV10" s="31"/>
      <c r="WGW10" s="31"/>
      <c r="WGX10" s="31"/>
      <c r="WGY10" s="31"/>
      <c r="WGZ10" s="31"/>
      <c r="WHA10" s="31"/>
      <c r="WHB10" s="31"/>
      <c r="WHC10" s="31"/>
      <c r="WHD10" s="31"/>
      <c r="WHE10" s="31"/>
      <c r="WHF10" s="31"/>
      <c r="WHG10" s="31"/>
      <c r="WHH10" s="31"/>
      <c r="WHI10" s="31"/>
      <c r="WHJ10" s="31"/>
      <c r="WHK10" s="31"/>
      <c r="WHL10" s="31"/>
      <c r="WHM10" s="31"/>
      <c r="WHN10" s="31"/>
      <c r="WHO10" s="31"/>
      <c r="WHP10" s="31"/>
      <c r="WHQ10" s="31"/>
      <c r="WHR10" s="31"/>
      <c r="WHS10" s="31"/>
      <c r="WHT10" s="31"/>
      <c r="WHU10" s="31"/>
      <c r="WHV10" s="31"/>
      <c r="WHW10" s="31"/>
      <c r="WHX10" s="31"/>
      <c r="WHY10" s="31"/>
      <c r="WHZ10" s="31"/>
      <c r="WIA10" s="31"/>
      <c r="WIB10" s="31"/>
      <c r="WIC10" s="31"/>
      <c r="WID10" s="31"/>
      <c r="WIE10" s="31"/>
      <c r="WIF10" s="31"/>
      <c r="WIG10" s="31"/>
      <c r="WIH10" s="31"/>
      <c r="WII10" s="31"/>
      <c r="WIJ10" s="31"/>
      <c r="WIK10" s="31"/>
      <c r="WIL10" s="31"/>
      <c r="WIM10" s="31"/>
      <c r="WIN10" s="31"/>
      <c r="WIO10" s="31"/>
      <c r="WIP10" s="31"/>
      <c r="WIQ10" s="31"/>
      <c r="WIR10" s="31"/>
      <c r="WIS10" s="31"/>
      <c r="WIT10" s="31"/>
      <c r="WIU10" s="31"/>
      <c r="WIV10" s="31"/>
      <c r="WIW10" s="31"/>
      <c r="WIX10" s="31"/>
      <c r="WIY10" s="31"/>
      <c r="WIZ10" s="31"/>
      <c r="WJA10" s="31"/>
      <c r="WJB10" s="31"/>
      <c r="WJC10" s="31"/>
      <c r="WJD10" s="31"/>
      <c r="WJE10" s="31"/>
      <c r="WJF10" s="31"/>
      <c r="WJG10" s="31"/>
      <c r="WJH10" s="31"/>
      <c r="WJI10" s="31"/>
      <c r="WJJ10" s="31"/>
      <c r="WJK10" s="31"/>
      <c r="WJL10" s="31"/>
      <c r="WJM10" s="31"/>
      <c r="WJN10" s="31"/>
      <c r="WJO10" s="31"/>
      <c r="WJP10" s="31"/>
      <c r="WJQ10" s="31"/>
      <c r="WJR10" s="31"/>
      <c r="WJS10" s="31"/>
      <c r="WJT10" s="31"/>
      <c r="WJU10" s="31"/>
      <c r="WJV10" s="31"/>
      <c r="WJW10" s="31"/>
      <c r="WJX10" s="31"/>
      <c r="WJY10" s="31"/>
      <c r="WJZ10" s="31"/>
      <c r="WKA10" s="31"/>
      <c r="WKB10" s="31"/>
      <c r="WKC10" s="31"/>
      <c r="WKD10" s="31"/>
      <c r="WKE10" s="31"/>
      <c r="WKF10" s="31"/>
      <c r="WKG10" s="31"/>
      <c r="WKH10" s="31"/>
      <c r="WKI10" s="31"/>
      <c r="WKJ10" s="31"/>
      <c r="WKK10" s="31"/>
      <c r="WKL10" s="31"/>
      <c r="WKM10" s="31"/>
      <c r="WKN10" s="31"/>
      <c r="WKO10" s="31"/>
      <c r="WKP10" s="31"/>
      <c r="WKQ10" s="31"/>
      <c r="WKR10" s="31"/>
      <c r="WKS10" s="31"/>
      <c r="WKT10" s="31"/>
      <c r="WKU10" s="31"/>
      <c r="WKV10" s="31"/>
      <c r="WKW10" s="31"/>
      <c r="WKX10" s="31"/>
      <c r="WKY10" s="31"/>
      <c r="WKZ10" s="31"/>
      <c r="WLA10" s="31"/>
      <c r="WLB10" s="31"/>
      <c r="WLC10" s="31"/>
      <c r="WLD10" s="31"/>
      <c r="WLE10" s="31"/>
      <c r="WLF10" s="31"/>
      <c r="WLG10" s="31"/>
      <c r="WLH10" s="31"/>
      <c r="WLI10" s="31"/>
      <c r="WLJ10" s="31"/>
      <c r="WLK10" s="31"/>
      <c r="WLL10" s="31"/>
      <c r="WLM10" s="31"/>
      <c r="WLN10" s="31"/>
      <c r="WLO10" s="31"/>
      <c r="WLP10" s="31"/>
      <c r="WLQ10" s="31"/>
      <c r="WLR10" s="31"/>
      <c r="WLS10" s="31"/>
      <c r="WLT10" s="31"/>
      <c r="WLU10" s="31"/>
      <c r="WLV10" s="31"/>
      <c r="WLW10" s="31"/>
      <c r="WLX10" s="31"/>
      <c r="WLY10" s="31"/>
      <c r="WLZ10" s="31"/>
      <c r="WMA10" s="31"/>
      <c r="WMB10" s="31"/>
      <c r="WMC10" s="31"/>
      <c r="WMD10" s="31"/>
      <c r="WME10" s="31"/>
      <c r="WMF10" s="31"/>
      <c r="WMG10" s="31"/>
      <c r="WMH10" s="31"/>
      <c r="WMI10" s="31"/>
      <c r="WMJ10" s="31"/>
      <c r="WMK10" s="31"/>
      <c r="WML10" s="31"/>
      <c r="WMM10" s="31"/>
      <c r="WMN10" s="31"/>
      <c r="WMO10" s="31"/>
      <c r="WMP10" s="31"/>
      <c r="WMQ10" s="31"/>
      <c r="WMR10" s="31"/>
      <c r="WMS10" s="31"/>
      <c r="WMT10" s="31"/>
      <c r="WMU10" s="31"/>
      <c r="WMV10" s="31"/>
      <c r="WMW10" s="31"/>
      <c r="WMX10" s="31"/>
      <c r="WMY10" s="31"/>
      <c r="WMZ10" s="31"/>
      <c r="WNA10" s="31"/>
      <c r="WNB10" s="31"/>
      <c r="WNC10" s="31"/>
      <c r="WND10" s="31"/>
      <c r="WNE10" s="31"/>
      <c r="WNF10" s="31"/>
      <c r="WNG10" s="31"/>
      <c r="WNH10" s="31"/>
      <c r="WNI10" s="31"/>
      <c r="WNJ10" s="31"/>
      <c r="WNK10" s="31"/>
      <c r="WNL10" s="31"/>
      <c r="WNM10" s="31"/>
      <c r="WNN10" s="31"/>
      <c r="WNO10" s="31"/>
      <c r="WNP10" s="31"/>
      <c r="WNQ10" s="31"/>
      <c r="WNR10" s="31"/>
      <c r="WNS10" s="31"/>
      <c r="WNT10" s="31"/>
      <c r="WNU10" s="31"/>
      <c r="WNV10" s="31"/>
      <c r="WNW10" s="31"/>
      <c r="WNX10" s="31"/>
      <c r="WNY10" s="31"/>
      <c r="WNZ10" s="31"/>
      <c r="WOA10" s="31"/>
      <c r="WOB10" s="31"/>
      <c r="WOC10" s="31"/>
      <c r="WOD10" s="31"/>
      <c r="WOE10" s="31"/>
      <c r="WOF10" s="31"/>
      <c r="WOG10" s="31"/>
      <c r="WOH10" s="31"/>
      <c r="WOI10" s="31"/>
      <c r="WOJ10" s="31"/>
      <c r="WOK10" s="31"/>
      <c r="WOL10" s="31"/>
      <c r="WOM10" s="31"/>
      <c r="WON10" s="31"/>
      <c r="WOO10" s="31"/>
      <c r="WOP10" s="31"/>
      <c r="WOQ10" s="31"/>
      <c r="WOR10" s="31"/>
      <c r="WOS10" s="31"/>
      <c r="WOT10" s="31"/>
      <c r="WOU10" s="31"/>
      <c r="WOV10" s="31"/>
      <c r="WOW10" s="31"/>
      <c r="WOX10" s="31"/>
      <c r="WOY10" s="31"/>
      <c r="WOZ10" s="31"/>
      <c r="WPA10" s="31"/>
      <c r="WPB10" s="31"/>
      <c r="WPC10" s="31"/>
      <c r="WPD10" s="31"/>
      <c r="WPE10" s="31"/>
      <c r="WPF10" s="31"/>
      <c r="WPG10" s="31"/>
      <c r="WPH10" s="31"/>
      <c r="WPI10" s="31"/>
      <c r="WPJ10" s="31"/>
      <c r="WPK10" s="31"/>
      <c r="WPL10" s="31"/>
      <c r="WPM10" s="31"/>
      <c r="WPN10" s="31"/>
      <c r="WPO10" s="31"/>
      <c r="WPP10" s="31"/>
      <c r="WPQ10" s="31"/>
      <c r="WPR10" s="31"/>
      <c r="WPS10" s="31"/>
      <c r="WPT10" s="31"/>
      <c r="WPU10" s="31"/>
      <c r="WPV10" s="31"/>
      <c r="WPW10" s="31"/>
      <c r="WPX10" s="31"/>
      <c r="WPY10" s="31"/>
      <c r="WPZ10" s="31"/>
      <c r="WQA10" s="31"/>
      <c r="WQB10" s="31"/>
      <c r="WQC10" s="31"/>
      <c r="WQD10" s="31"/>
      <c r="WQE10" s="31"/>
      <c r="WQF10" s="31"/>
      <c r="WQG10" s="31"/>
      <c r="WQH10" s="31"/>
      <c r="WQI10" s="31"/>
      <c r="WQJ10" s="31"/>
      <c r="WQK10" s="31"/>
      <c r="WQL10" s="31"/>
      <c r="WQM10" s="31"/>
      <c r="WQN10" s="31"/>
      <c r="WQO10" s="31"/>
      <c r="WQP10" s="31"/>
      <c r="WQQ10" s="31"/>
      <c r="WQR10" s="31"/>
      <c r="WQS10" s="31"/>
      <c r="WQT10" s="31"/>
      <c r="WQU10" s="31"/>
      <c r="WQV10" s="31"/>
      <c r="WQW10" s="31"/>
      <c r="WQX10" s="31"/>
      <c r="WQY10" s="31"/>
      <c r="WQZ10" s="31"/>
      <c r="WRA10" s="31"/>
      <c r="WRB10" s="31"/>
      <c r="WRC10" s="31"/>
      <c r="WRD10" s="31"/>
      <c r="WRE10" s="31"/>
      <c r="WRF10" s="31"/>
      <c r="WRG10" s="31"/>
      <c r="WRH10" s="31"/>
      <c r="WRI10" s="31"/>
      <c r="WRJ10" s="31"/>
      <c r="WRK10" s="31"/>
      <c r="WRL10" s="31"/>
      <c r="WRM10" s="31"/>
      <c r="WRN10" s="31"/>
      <c r="WRO10" s="31"/>
      <c r="WRP10" s="31"/>
      <c r="WRQ10" s="31"/>
      <c r="WRR10" s="31"/>
      <c r="WRS10" s="31"/>
      <c r="WRT10" s="31"/>
      <c r="WRU10" s="31"/>
      <c r="WRV10" s="31"/>
      <c r="WRW10" s="31"/>
      <c r="WRX10" s="31"/>
      <c r="WRY10" s="31"/>
      <c r="WRZ10" s="31"/>
      <c r="WSA10" s="31"/>
      <c r="WSB10" s="31"/>
      <c r="WSC10" s="31"/>
      <c r="WSD10" s="31"/>
      <c r="WSE10" s="31"/>
      <c r="WSF10" s="31"/>
      <c r="WSG10" s="31"/>
      <c r="WSH10" s="31"/>
      <c r="WSI10" s="31"/>
      <c r="WSJ10" s="31"/>
      <c r="WSK10" s="31"/>
      <c r="WSL10" s="31"/>
      <c r="WSM10" s="31"/>
      <c r="WSN10" s="31"/>
      <c r="WSO10" s="31"/>
      <c r="WSP10" s="31"/>
      <c r="WSQ10" s="31"/>
      <c r="WSR10" s="31"/>
      <c r="WSS10" s="31"/>
      <c r="WST10" s="31"/>
      <c r="WSU10" s="31"/>
      <c r="WSV10" s="31"/>
      <c r="WSW10" s="31"/>
      <c r="WSX10" s="31"/>
      <c r="WSY10" s="31"/>
      <c r="WSZ10" s="31"/>
      <c r="WTA10" s="31"/>
      <c r="WTB10" s="31"/>
      <c r="WTC10" s="31"/>
      <c r="WTD10" s="31"/>
      <c r="WTE10" s="31"/>
      <c r="WTF10" s="31"/>
      <c r="WTG10" s="31"/>
      <c r="WTH10" s="31"/>
      <c r="WTI10" s="31"/>
      <c r="WTJ10" s="31"/>
      <c r="WTK10" s="31"/>
      <c r="WTL10" s="31"/>
      <c r="WTM10" s="31"/>
      <c r="WTN10" s="31"/>
      <c r="WTO10" s="31"/>
      <c r="WTP10" s="31"/>
      <c r="WTQ10" s="31"/>
      <c r="WTR10" s="31"/>
      <c r="WTS10" s="31"/>
      <c r="WTT10" s="31"/>
      <c r="WTU10" s="31"/>
      <c r="WTV10" s="31"/>
      <c r="WTW10" s="31"/>
      <c r="WTX10" s="31"/>
      <c r="WTY10" s="31"/>
      <c r="WTZ10" s="31"/>
      <c r="WUA10" s="31"/>
      <c r="WUB10" s="31"/>
      <c r="WUC10" s="31"/>
      <c r="WUD10" s="31"/>
      <c r="WUE10" s="31"/>
      <c r="WUF10" s="31"/>
      <c r="WUG10" s="31"/>
      <c r="WUH10" s="31"/>
      <c r="WUI10" s="31"/>
      <c r="WUJ10" s="31"/>
      <c r="WUK10" s="31"/>
      <c r="WUL10" s="31"/>
      <c r="WUM10" s="31"/>
      <c r="WUN10" s="31"/>
      <c r="WUO10" s="31"/>
      <c r="WUP10" s="31"/>
      <c r="WUQ10" s="31"/>
      <c r="WUR10" s="31"/>
      <c r="WUS10" s="31"/>
      <c r="WUT10" s="31"/>
      <c r="WUU10" s="31"/>
      <c r="WUV10" s="31"/>
      <c r="WUW10" s="31"/>
      <c r="WUX10" s="31"/>
      <c r="WUY10" s="31"/>
      <c r="WUZ10" s="31"/>
      <c r="WVA10" s="31"/>
      <c r="WVB10" s="31"/>
      <c r="WVC10" s="31"/>
      <c r="WVD10" s="31"/>
      <c r="WVE10" s="31"/>
      <c r="WVF10" s="31"/>
      <c r="WVG10" s="31"/>
      <c r="WVH10" s="31"/>
      <c r="WVI10" s="31"/>
      <c r="WVJ10" s="31"/>
      <c r="WVK10" s="31"/>
      <c r="WVL10" s="31"/>
      <c r="WVM10" s="31"/>
      <c r="WVN10" s="31"/>
      <c r="WVO10" s="31"/>
      <c r="WVP10" s="31"/>
      <c r="WVQ10" s="31"/>
      <c r="WVR10" s="31"/>
      <c r="WVS10" s="31"/>
      <c r="WVT10" s="31"/>
      <c r="WVU10" s="31"/>
      <c r="WVV10" s="31"/>
      <c r="WVW10" s="31"/>
      <c r="WVX10" s="31"/>
      <c r="WVY10" s="31"/>
      <c r="WVZ10" s="31"/>
      <c r="WWA10" s="31"/>
      <c r="WWB10" s="31"/>
      <c r="WWC10" s="31"/>
      <c r="WWD10" s="31"/>
      <c r="WWE10" s="31"/>
      <c r="WWF10" s="31"/>
      <c r="WWG10" s="31"/>
      <c r="WWH10" s="31"/>
      <c r="WWI10" s="31"/>
      <c r="WWJ10" s="31"/>
      <c r="WWK10" s="31"/>
      <c r="WWL10" s="31"/>
      <c r="WWM10" s="31"/>
      <c r="WWN10" s="31"/>
      <c r="WWO10" s="31"/>
      <c r="WWP10" s="31"/>
      <c r="WWQ10" s="31"/>
      <c r="WWR10" s="31"/>
      <c r="WWS10" s="31"/>
      <c r="WWT10" s="31"/>
      <c r="WWU10" s="31"/>
      <c r="WWV10" s="31"/>
      <c r="WWW10" s="31"/>
      <c r="WWX10" s="31"/>
      <c r="WWY10" s="31"/>
      <c r="WWZ10" s="31"/>
      <c r="WXA10" s="31"/>
      <c r="WXB10" s="31"/>
      <c r="WXC10" s="31"/>
      <c r="WXD10" s="31"/>
      <c r="WXE10" s="31"/>
      <c r="WXF10" s="31"/>
      <c r="WXG10" s="31"/>
      <c r="WXH10" s="31"/>
      <c r="WXI10" s="31"/>
      <c r="WXJ10" s="31"/>
      <c r="WXK10" s="31"/>
      <c r="WXL10" s="31"/>
      <c r="WXM10" s="31"/>
      <c r="WXN10" s="31"/>
      <c r="WXO10" s="31"/>
      <c r="WXP10" s="31"/>
      <c r="WXQ10" s="31"/>
      <c r="WXR10" s="31"/>
      <c r="WXS10" s="31"/>
      <c r="WXT10" s="31"/>
      <c r="WXU10" s="31"/>
      <c r="WXV10" s="31"/>
      <c r="WXW10" s="31"/>
      <c r="WXX10" s="31"/>
      <c r="WXY10" s="31"/>
      <c r="WXZ10" s="31"/>
      <c r="WYA10" s="31"/>
      <c r="WYB10" s="31"/>
      <c r="WYC10" s="31"/>
      <c r="WYD10" s="31"/>
      <c r="WYE10" s="31"/>
      <c r="WYF10" s="31"/>
      <c r="WYG10" s="31"/>
      <c r="WYH10" s="31"/>
      <c r="WYI10" s="31"/>
      <c r="WYJ10" s="31"/>
      <c r="WYK10" s="31"/>
      <c r="WYL10" s="31"/>
      <c r="WYM10" s="31"/>
      <c r="WYN10" s="31"/>
      <c r="WYO10" s="31"/>
      <c r="WYP10" s="31"/>
      <c r="WYQ10" s="31"/>
      <c r="WYR10" s="31"/>
      <c r="WYS10" s="31"/>
      <c r="WYT10" s="31"/>
      <c r="WYU10" s="31"/>
      <c r="WYV10" s="31"/>
      <c r="WYW10" s="31"/>
      <c r="WYX10" s="31"/>
      <c r="WYY10" s="31"/>
      <c r="WYZ10" s="31"/>
      <c r="WZA10" s="31"/>
      <c r="WZB10" s="31"/>
      <c r="WZC10" s="31"/>
      <c r="WZD10" s="31"/>
      <c r="WZE10" s="31"/>
      <c r="WZF10" s="31"/>
      <c r="WZG10" s="31"/>
      <c r="WZH10" s="31"/>
      <c r="WZI10" s="31"/>
      <c r="WZJ10" s="31"/>
      <c r="WZK10" s="31"/>
      <c r="WZL10" s="31"/>
      <c r="WZM10" s="31"/>
      <c r="WZN10" s="31"/>
      <c r="WZO10" s="31"/>
      <c r="WZP10" s="31"/>
      <c r="WZQ10" s="31"/>
      <c r="WZR10" s="31"/>
      <c r="WZS10" s="31"/>
      <c r="WZT10" s="31"/>
      <c r="WZU10" s="31"/>
      <c r="WZV10" s="31"/>
      <c r="WZW10" s="31"/>
      <c r="WZX10" s="31"/>
      <c r="WZY10" s="31"/>
      <c r="WZZ10" s="31"/>
      <c r="XAA10" s="31"/>
      <c r="XAB10" s="31"/>
      <c r="XAC10" s="31"/>
      <c r="XAD10" s="31"/>
      <c r="XAE10" s="31"/>
      <c r="XAF10" s="31"/>
      <c r="XAG10" s="31"/>
      <c r="XAH10" s="31"/>
      <c r="XAI10" s="31"/>
      <c r="XAJ10" s="31"/>
      <c r="XAK10" s="31"/>
      <c r="XAL10" s="31"/>
      <c r="XAM10" s="31"/>
      <c r="XAN10" s="31"/>
      <c r="XAO10" s="31"/>
      <c r="XAP10" s="31"/>
      <c r="XAQ10" s="31"/>
      <c r="XAR10" s="31"/>
      <c r="XAS10" s="31"/>
      <c r="XAT10" s="31"/>
      <c r="XAU10" s="31"/>
      <c r="XAV10" s="31"/>
      <c r="XAW10" s="31"/>
      <c r="XAX10" s="31"/>
      <c r="XAY10" s="31"/>
      <c r="XAZ10" s="31"/>
      <c r="XBA10" s="31"/>
      <c r="XBB10" s="31"/>
      <c r="XBC10" s="31"/>
      <c r="XBD10" s="31"/>
      <c r="XBE10" s="31"/>
      <c r="XBF10" s="31"/>
      <c r="XBG10" s="31"/>
      <c r="XBH10" s="31"/>
      <c r="XBI10" s="31"/>
      <c r="XBJ10" s="31"/>
      <c r="XBK10" s="31"/>
      <c r="XBL10" s="31"/>
      <c r="XBM10" s="31"/>
      <c r="XBN10" s="31"/>
      <c r="XBO10" s="31"/>
      <c r="XBP10" s="31"/>
      <c r="XBQ10" s="31"/>
      <c r="XBR10" s="31"/>
      <c r="XBS10" s="31"/>
      <c r="XBT10" s="31"/>
      <c r="XBU10" s="31"/>
      <c r="XBV10" s="31"/>
      <c r="XBW10" s="31"/>
      <c r="XBX10" s="31"/>
    </row>
    <row r="11" spans="2:16300" s="3" customFormat="1" ht="19.899999999999999" customHeight="1" x14ac:dyDescent="0.2">
      <c r="B11" s="4"/>
      <c r="C11" s="569" t="s">
        <v>2030</v>
      </c>
      <c r="D11" s="569"/>
      <c r="E11" s="569"/>
      <c r="F11" s="569"/>
      <c r="G11" s="569"/>
      <c r="H11" s="16"/>
    </row>
    <row r="12" spans="2:16300" s="3" customFormat="1" ht="19.899999999999999" customHeight="1" x14ac:dyDescent="0.2">
      <c r="B12" s="4"/>
      <c r="C12" s="147"/>
      <c r="D12" s="147"/>
      <c r="E12" s="147"/>
      <c r="F12" s="147"/>
      <c r="G12" s="147"/>
      <c r="H12" s="16"/>
    </row>
    <row r="13" spans="2:16300" s="24" customFormat="1" ht="19.899999999999999" customHeight="1" x14ac:dyDescent="0.2">
      <c r="B13" s="29"/>
      <c r="C13" s="570" t="str">
        <f>'応募依頼 (オンラインのみ)'!$E$65&amp;"　のオンライン対応に対し　"&amp;CHAR(10)&amp;"対応決定番号："&amp;報告書第１日目!$F$3&amp;"　として通知いたします。　"</f>
        <v>　のオンライン対応に対し　
対応決定番号：　として通知いたします。　</v>
      </c>
      <c r="D13" s="570"/>
      <c r="E13" s="570"/>
      <c r="F13" s="570"/>
      <c r="G13" s="570"/>
      <c r="H13" s="42"/>
    </row>
    <row r="14" spans="2:16300" s="24" customFormat="1" ht="19.899999999999999" customHeight="1" x14ac:dyDescent="0.2">
      <c r="B14" s="29"/>
      <c r="C14" s="570"/>
      <c r="D14" s="570"/>
      <c r="E14" s="570"/>
      <c r="F14" s="570"/>
      <c r="G14" s="570"/>
      <c r="H14" s="42"/>
    </row>
    <row r="15" spans="2:16300" s="24" customFormat="1" ht="19.899999999999999" customHeight="1" x14ac:dyDescent="0.2">
      <c r="B15" s="29"/>
      <c r="C15" s="150"/>
      <c r="D15" s="150"/>
      <c r="E15" s="150"/>
      <c r="F15" s="150"/>
      <c r="G15" s="150"/>
      <c r="H15" s="42"/>
    </row>
    <row r="16" spans="2:16300" s="24" customFormat="1" ht="19.899999999999999" customHeight="1" x14ac:dyDescent="0.2">
      <c r="B16" s="29"/>
      <c r="C16" s="151"/>
      <c r="D16" s="151"/>
      <c r="E16" s="151"/>
      <c r="F16" s="151"/>
      <c r="G16" s="151"/>
      <c r="H16" s="42"/>
    </row>
    <row r="17" spans="2:16300" s="24" customFormat="1" ht="19.899999999999999" customHeight="1" x14ac:dyDescent="0.2">
      <c r="B17" s="29"/>
      <c r="C17" s="151"/>
      <c r="D17" s="151"/>
      <c r="E17" s="151"/>
      <c r="F17" s="151"/>
      <c r="G17" s="151"/>
      <c r="H17" s="42"/>
    </row>
    <row r="18" spans="2:16300" s="24" customFormat="1" ht="19.899999999999999" customHeight="1" x14ac:dyDescent="0.2">
      <c r="B18" s="29"/>
      <c r="C18" s="156"/>
      <c r="D18" s="156"/>
      <c r="E18" s="156"/>
      <c r="F18" s="156"/>
      <c r="G18" s="156"/>
      <c r="H18" s="42"/>
    </row>
    <row r="19" spans="2:16300" s="24" customFormat="1" ht="19.899999999999999" customHeight="1" x14ac:dyDescent="0.2">
      <c r="B19" s="29"/>
      <c r="H19" s="42"/>
    </row>
    <row r="20" spans="2:16300" s="24" customFormat="1" ht="19.899999999999999" customHeight="1" x14ac:dyDescent="0.2">
      <c r="B20" s="29"/>
      <c r="G20" s="37"/>
      <c r="H20" s="42"/>
    </row>
    <row r="21" spans="2:16300" s="24" customFormat="1" ht="19.899999999999999" customHeight="1" x14ac:dyDescent="0.2">
      <c r="B21" s="29"/>
      <c r="E21" s="165" t="s">
        <v>1314</v>
      </c>
      <c r="F21" s="36" t="s">
        <v>1981</v>
      </c>
      <c r="H21" s="42"/>
    </row>
    <row r="22" spans="2:16300" s="24" customFormat="1" ht="19.899999999999999" customHeight="1" x14ac:dyDescent="0.2">
      <c r="B22" s="30"/>
      <c r="C22" s="34"/>
      <c r="D22" s="34"/>
      <c r="E22" s="34"/>
      <c r="F22" s="34"/>
      <c r="G22" s="34"/>
      <c r="H22" s="43"/>
    </row>
    <row r="23" spans="2:16300" s="24" customFormat="1" ht="19.899999999999999" customHeight="1" x14ac:dyDescent="0.2"/>
    <row r="24" spans="2:16300" s="24" customFormat="1" ht="19.899999999999999" customHeight="1" x14ac:dyDescent="0.2"/>
    <row r="25" spans="2:16300" s="24" customFormat="1" ht="19.899999999999999" customHeight="1" x14ac:dyDescent="0.2"/>
    <row r="26" spans="2:16300" s="24" customFormat="1" ht="19.899999999999999" customHeight="1" x14ac:dyDescent="0.2"/>
    <row r="27" spans="2:16300" ht="19.899999999999999" customHeight="1" x14ac:dyDescent="0.2">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c r="IW27" s="31"/>
      <c r="IX27" s="31"/>
      <c r="IY27" s="31"/>
      <c r="IZ27" s="31"/>
      <c r="JA27" s="31"/>
      <c r="JB27" s="31"/>
      <c r="JC27" s="31"/>
      <c r="JD27" s="31"/>
      <c r="JE27" s="31"/>
      <c r="JF27" s="31"/>
      <c r="JG27" s="31"/>
      <c r="JH27" s="31"/>
      <c r="JI27" s="31"/>
      <c r="JJ27" s="31"/>
      <c r="JK27" s="31"/>
      <c r="JL27" s="31"/>
      <c r="JM27" s="31"/>
      <c r="JN27" s="31"/>
      <c r="JO27" s="31"/>
      <c r="JP27" s="31"/>
      <c r="JQ27" s="31"/>
      <c r="JR27" s="31"/>
      <c r="JS27" s="31"/>
      <c r="JT27" s="31"/>
      <c r="JU27" s="31"/>
      <c r="JV27" s="31"/>
      <c r="JW27" s="31"/>
      <c r="JX27" s="31"/>
      <c r="JY27" s="31"/>
      <c r="JZ27" s="31"/>
      <c r="KA27" s="31"/>
      <c r="KB27" s="31"/>
      <c r="KC27" s="31"/>
      <c r="KD27" s="31"/>
      <c r="KE27" s="31"/>
      <c r="KF27" s="31"/>
      <c r="KG27" s="31"/>
      <c r="KH27" s="31"/>
      <c r="KI27" s="31"/>
      <c r="KJ27" s="31"/>
      <c r="KK27" s="31"/>
      <c r="KL27" s="31"/>
      <c r="KM27" s="31"/>
      <c r="KN27" s="31"/>
      <c r="KO27" s="31"/>
      <c r="KP27" s="31"/>
      <c r="KQ27" s="31"/>
      <c r="KR27" s="31"/>
      <c r="KS27" s="31"/>
      <c r="KT27" s="31"/>
      <c r="KU27" s="31"/>
      <c r="KV27" s="31"/>
      <c r="KW27" s="31"/>
      <c r="KX27" s="31"/>
      <c r="KY27" s="31"/>
      <c r="KZ27" s="31"/>
      <c r="LA27" s="31"/>
      <c r="LB27" s="31"/>
      <c r="LC27" s="31"/>
      <c r="LD27" s="31"/>
      <c r="LE27" s="31"/>
      <c r="LF27" s="31"/>
      <c r="LG27" s="31"/>
      <c r="LH27" s="31"/>
      <c r="LI27" s="31"/>
      <c r="LJ27" s="31"/>
      <c r="LK27" s="31"/>
      <c r="LL27" s="31"/>
      <c r="LM27" s="31"/>
      <c r="LN27" s="31"/>
      <c r="LO27" s="31"/>
      <c r="LP27" s="31"/>
      <c r="LQ27" s="31"/>
      <c r="LR27" s="31"/>
      <c r="LS27" s="31"/>
      <c r="LT27" s="31"/>
      <c r="LU27" s="31"/>
      <c r="LV27" s="31"/>
      <c r="LW27" s="31"/>
      <c r="LX27" s="31"/>
      <c r="LY27" s="31"/>
      <c r="LZ27" s="31"/>
      <c r="MA27" s="31"/>
      <c r="MB27" s="31"/>
      <c r="MC27" s="31"/>
      <c r="MD27" s="31"/>
      <c r="ME27" s="31"/>
      <c r="MF27" s="31"/>
      <c r="MG27" s="31"/>
      <c r="MH27" s="31"/>
      <c r="MI27" s="31"/>
      <c r="MJ27" s="31"/>
      <c r="MK27" s="31"/>
      <c r="ML27" s="31"/>
      <c r="MM27" s="31"/>
      <c r="MN27" s="31"/>
      <c r="MO27" s="31"/>
      <c r="MP27" s="31"/>
      <c r="MQ27" s="31"/>
      <c r="MR27" s="31"/>
      <c r="MS27" s="31"/>
      <c r="MT27" s="31"/>
      <c r="MU27" s="31"/>
      <c r="MV27" s="31"/>
      <c r="MW27" s="31"/>
      <c r="MX27" s="31"/>
      <c r="MY27" s="31"/>
      <c r="MZ27" s="31"/>
      <c r="NA27" s="31"/>
      <c r="NB27" s="31"/>
      <c r="NC27" s="31"/>
      <c r="ND27" s="31"/>
      <c r="NE27" s="31"/>
      <c r="NF27" s="31"/>
      <c r="NG27" s="31"/>
      <c r="NH27" s="31"/>
      <c r="NI27" s="31"/>
      <c r="NJ27" s="31"/>
      <c r="NK27" s="31"/>
      <c r="NL27" s="31"/>
      <c r="NM27" s="31"/>
      <c r="NN27" s="31"/>
      <c r="NO27" s="31"/>
      <c r="NP27" s="31"/>
      <c r="NQ27" s="31"/>
      <c r="NR27" s="31"/>
      <c r="NS27" s="31"/>
      <c r="NT27" s="31"/>
      <c r="NU27" s="31"/>
      <c r="NV27" s="31"/>
      <c r="NW27" s="31"/>
      <c r="NX27" s="31"/>
      <c r="NY27" s="31"/>
      <c r="NZ27" s="31"/>
      <c r="OA27" s="31"/>
      <c r="OB27" s="31"/>
      <c r="OC27" s="31"/>
      <c r="OD27" s="31"/>
      <c r="OE27" s="31"/>
      <c r="OF27" s="31"/>
      <c r="OG27" s="31"/>
      <c r="OH27" s="31"/>
      <c r="OI27" s="31"/>
      <c r="OJ27" s="31"/>
      <c r="OK27" s="31"/>
      <c r="OL27" s="31"/>
      <c r="OM27" s="31"/>
      <c r="ON27" s="31"/>
      <c r="OO27" s="31"/>
      <c r="OP27" s="31"/>
      <c r="OQ27" s="31"/>
      <c r="OR27" s="31"/>
      <c r="OS27" s="31"/>
      <c r="OT27" s="31"/>
      <c r="OU27" s="31"/>
      <c r="OV27" s="31"/>
      <c r="OW27" s="31"/>
      <c r="OX27" s="31"/>
      <c r="OY27" s="31"/>
      <c r="OZ27" s="31"/>
      <c r="PA27" s="31"/>
      <c r="PB27" s="31"/>
      <c r="PC27" s="31"/>
      <c r="PD27" s="31"/>
      <c r="PE27" s="31"/>
      <c r="PF27" s="31"/>
      <c r="PG27" s="31"/>
      <c r="PH27" s="31"/>
      <c r="PI27" s="31"/>
      <c r="PJ27" s="31"/>
      <c r="PK27" s="31"/>
      <c r="PL27" s="31"/>
      <c r="PM27" s="31"/>
      <c r="PN27" s="31"/>
      <c r="PO27" s="31"/>
      <c r="PP27" s="31"/>
      <c r="PQ27" s="31"/>
      <c r="PR27" s="31"/>
      <c r="PS27" s="31"/>
      <c r="PT27" s="31"/>
      <c r="PU27" s="31"/>
      <c r="PV27" s="31"/>
      <c r="PW27" s="31"/>
      <c r="PX27" s="31"/>
      <c r="PY27" s="31"/>
      <c r="PZ27" s="31"/>
      <c r="QA27" s="31"/>
      <c r="QB27" s="31"/>
      <c r="QC27" s="31"/>
      <c r="QD27" s="31"/>
      <c r="QE27" s="31"/>
      <c r="QF27" s="31"/>
      <c r="QG27" s="31"/>
      <c r="QH27" s="31"/>
      <c r="QI27" s="31"/>
      <c r="QJ27" s="31"/>
      <c r="QK27" s="31"/>
      <c r="QL27" s="31"/>
      <c r="QM27" s="31"/>
      <c r="QN27" s="31"/>
      <c r="QO27" s="31"/>
      <c r="QP27" s="31"/>
      <c r="QQ27" s="31"/>
      <c r="QR27" s="31"/>
      <c r="QS27" s="31"/>
      <c r="QT27" s="31"/>
      <c r="QU27" s="31"/>
      <c r="QV27" s="31"/>
      <c r="QW27" s="31"/>
      <c r="QX27" s="31"/>
      <c r="QY27" s="31"/>
      <c r="QZ27" s="31"/>
      <c r="RA27" s="31"/>
      <c r="RB27" s="31"/>
      <c r="RC27" s="31"/>
      <c r="RD27" s="31"/>
      <c r="RE27" s="31"/>
      <c r="RF27" s="31"/>
      <c r="RG27" s="31"/>
      <c r="RH27" s="31"/>
      <c r="RI27" s="31"/>
      <c r="RJ27" s="31"/>
      <c r="RK27" s="31"/>
      <c r="RL27" s="31"/>
      <c r="RM27" s="31"/>
      <c r="RN27" s="31"/>
      <c r="RO27" s="31"/>
      <c r="RP27" s="31"/>
      <c r="RQ27" s="31"/>
      <c r="RR27" s="31"/>
      <c r="RS27" s="31"/>
      <c r="RT27" s="31"/>
      <c r="RU27" s="31"/>
      <c r="RV27" s="31"/>
      <c r="RW27" s="31"/>
      <c r="RX27" s="31"/>
      <c r="RY27" s="31"/>
      <c r="RZ27" s="31"/>
      <c r="SA27" s="31"/>
      <c r="SB27" s="31"/>
      <c r="SC27" s="31"/>
      <c r="SD27" s="31"/>
      <c r="SE27" s="31"/>
      <c r="SF27" s="31"/>
      <c r="SG27" s="31"/>
      <c r="SH27" s="31"/>
      <c r="SI27" s="31"/>
      <c r="SJ27" s="31"/>
      <c r="SK27" s="31"/>
      <c r="SL27" s="31"/>
      <c r="SM27" s="31"/>
      <c r="SN27" s="31"/>
      <c r="SO27" s="31"/>
      <c r="SP27" s="31"/>
      <c r="SQ27" s="31"/>
      <c r="SR27" s="31"/>
      <c r="SS27" s="31"/>
      <c r="ST27" s="31"/>
      <c r="SU27" s="31"/>
      <c r="SV27" s="31"/>
      <c r="SW27" s="31"/>
      <c r="SX27" s="31"/>
      <c r="SY27" s="31"/>
      <c r="SZ27" s="31"/>
      <c r="TA27" s="31"/>
      <c r="TB27" s="31"/>
      <c r="TC27" s="31"/>
      <c r="TD27" s="31"/>
      <c r="TE27" s="31"/>
      <c r="TF27" s="31"/>
      <c r="TG27" s="31"/>
      <c r="TH27" s="31"/>
      <c r="TI27" s="31"/>
      <c r="TJ27" s="31"/>
      <c r="TK27" s="31"/>
      <c r="TL27" s="31"/>
      <c r="TM27" s="31"/>
      <c r="TN27" s="31"/>
      <c r="TO27" s="31"/>
      <c r="TP27" s="31"/>
      <c r="TQ27" s="31"/>
      <c r="TR27" s="31"/>
      <c r="TS27" s="31"/>
      <c r="TT27" s="31"/>
      <c r="TU27" s="31"/>
      <c r="TV27" s="31"/>
      <c r="TW27" s="31"/>
      <c r="TX27" s="31"/>
      <c r="TY27" s="31"/>
      <c r="TZ27" s="31"/>
      <c r="UA27" s="31"/>
      <c r="UB27" s="31"/>
      <c r="UC27" s="31"/>
      <c r="UD27" s="31"/>
      <c r="UE27" s="31"/>
      <c r="UF27" s="31"/>
      <c r="UG27" s="31"/>
      <c r="UH27" s="31"/>
      <c r="UI27" s="31"/>
      <c r="UJ27" s="31"/>
      <c r="UK27" s="31"/>
      <c r="UL27" s="31"/>
      <c r="UM27" s="31"/>
      <c r="UN27" s="31"/>
      <c r="UO27" s="31"/>
      <c r="UP27" s="31"/>
      <c r="UQ27" s="31"/>
      <c r="UR27" s="31"/>
      <c r="US27" s="31"/>
      <c r="UT27" s="31"/>
      <c r="UU27" s="31"/>
      <c r="UV27" s="31"/>
      <c r="UW27" s="31"/>
      <c r="UX27" s="31"/>
      <c r="UY27" s="31"/>
      <c r="UZ27" s="31"/>
      <c r="VA27" s="31"/>
      <c r="VB27" s="31"/>
      <c r="VC27" s="31"/>
      <c r="VD27" s="31"/>
      <c r="VE27" s="31"/>
      <c r="VF27" s="31"/>
      <c r="VG27" s="31"/>
      <c r="VH27" s="31"/>
      <c r="VI27" s="31"/>
      <c r="VJ27" s="31"/>
      <c r="VK27" s="31"/>
      <c r="VL27" s="31"/>
      <c r="VM27" s="31"/>
      <c r="VN27" s="31"/>
      <c r="VO27" s="31"/>
      <c r="VP27" s="31"/>
      <c r="VQ27" s="31"/>
      <c r="VR27" s="31"/>
      <c r="VS27" s="31"/>
      <c r="VT27" s="31"/>
      <c r="VU27" s="31"/>
      <c r="VV27" s="31"/>
      <c r="VW27" s="31"/>
      <c r="VX27" s="31"/>
      <c r="VY27" s="31"/>
      <c r="VZ27" s="31"/>
      <c r="WA27" s="31"/>
      <c r="WB27" s="31"/>
      <c r="WC27" s="31"/>
      <c r="WD27" s="31"/>
      <c r="WE27" s="31"/>
      <c r="WF27" s="31"/>
      <c r="WG27" s="31"/>
      <c r="WH27" s="31"/>
      <c r="WI27" s="31"/>
      <c r="WJ27" s="31"/>
      <c r="WK27" s="31"/>
      <c r="WL27" s="31"/>
      <c r="WM27" s="31"/>
      <c r="WN27" s="31"/>
      <c r="WO27" s="31"/>
      <c r="WP27" s="31"/>
      <c r="WQ27" s="31"/>
      <c r="WR27" s="31"/>
      <c r="WS27" s="31"/>
      <c r="WT27" s="31"/>
      <c r="WU27" s="31"/>
      <c r="WV27" s="31"/>
      <c r="WW27" s="31"/>
      <c r="WX27" s="31"/>
      <c r="WY27" s="31"/>
      <c r="WZ27" s="31"/>
      <c r="XA27" s="31"/>
      <c r="XB27" s="31"/>
      <c r="XC27" s="31"/>
      <c r="XD27" s="31"/>
      <c r="XE27" s="31"/>
      <c r="XF27" s="31"/>
      <c r="XG27" s="31"/>
      <c r="XH27" s="31"/>
      <c r="XI27" s="31"/>
      <c r="XJ27" s="31"/>
      <c r="XK27" s="31"/>
      <c r="XL27" s="31"/>
      <c r="XM27" s="31"/>
      <c r="XN27" s="31"/>
      <c r="XO27" s="31"/>
      <c r="XP27" s="31"/>
      <c r="XQ27" s="31"/>
      <c r="XR27" s="31"/>
      <c r="XS27" s="31"/>
      <c r="XT27" s="31"/>
      <c r="XU27" s="31"/>
      <c r="XV27" s="31"/>
      <c r="XW27" s="31"/>
      <c r="XX27" s="31"/>
      <c r="XY27" s="31"/>
      <c r="XZ27" s="31"/>
      <c r="YA27" s="31"/>
      <c r="YB27" s="31"/>
      <c r="YC27" s="31"/>
      <c r="YD27" s="31"/>
      <c r="YE27" s="31"/>
      <c r="YF27" s="31"/>
      <c r="YG27" s="31"/>
      <c r="YH27" s="31"/>
      <c r="YI27" s="31"/>
      <c r="YJ27" s="31"/>
      <c r="YK27" s="31"/>
      <c r="YL27" s="31"/>
      <c r="YM27" s="31"/>
      <c r="YN27" s="31"/>
      <c r="YO27" s="31"/>
      <c r="YP27" s="31"/>
      <c r="YQ27" s="31"/>
      <c r="YR27" s="31"/>
      <c r="YS27" s="31"/>
      <c r="YT27" s="31"/>
      <c r="YU27" s="31"/>
      <c r="YV27" s="31"/>
      <c r="YW27" s="31"/>
      <c r="YX27" s="31"/>
      <c r="YY27" s="31"/>
      <c r="YZ27" s="31"/>
      <c r="ZA27" s="31"/>
      <c r="ZB27" s="31"/>
      <c r="ZC27" s="31"/>
      <c r="ZD27" s="31"/>
      <c r="ZE27" s="31"/>
      <c r="ZF27" s="31"/>
      <c r="ZG27" s="31"/>
      <c r="ZH27" s="31"/>
      <c r="ZI27" s="31"/>
      <c r="ZJ27" s="31"/>
      <c r="ZK27" s="31"/>
      <c r="ZL27" s="31"/>
      <c r="ZM27" s="31"/>
      <c r="ZN27" s="31"/>
      <c r="ZO27" s="31"/>
      <c r="ZP27" s="31"/>
      <c r="ZQ27" s="31"/>
      <c r="ZR27" s="31"/>
      <c r="ZS27" s="31"/>
      <c r="ZT27" s="31"/>
      <c r="ZU27" s="31"/>
      <c r="ZV27" s="31"/>
      <c r="ZW27" s="31"/>
      <c r="ZX27" s="31"/>
      <c r="ZY27" s="31"/>
      <c r="ZZ27" s="31"/>
      <c r="AAA27" s="31"/>
      <c r="AAB27" s="31"/>
      <c r="AAC27" s="31"/>
      <c r="AAD27" s="31"/>
      <c r="AAE27" s="31"/>
      <c r="AAF27" s="31"/>
      <c r="AAG27" s="31"/>
      <c r="AAH27" s="31"/>
      <c r="AAI27" s="31"/>
      <c r="AAJ27" s="31"/>
      <c r="AAK27" s="31"/>
      <c r="AAL27" s="31"/>
      <c r="AAM27" s="31"/>
      <c r="AAN27" s="31"/>
      <c r="AAO27" s="31"/>
      <c r="AAP27" s="31"/>
      <c r="AAQ27" s="31"/>
      <c r="AAR27" s="31"/>
      <c r="AAS27" s="31"/>
      <c r="AAT27" s="31"/>
      <c r="AAU27" s="31"/>
      <c r="AAV27" s="31"/>
      <c r="AAW27" s="31"/>
      <c r="AAX27" s="31"/>
      <c r="AAY27" s="31"/>
      <c r="AAZ27" s="31"/>
      <c r="ABA27" s="31"/>
      <c r="ABB27" s="31"/>
      <c r="ABC27" s="31"/>
      <c r="ABD27" s="31"/>
      <c r="ABE27" s="31"/>
      <c r="ABF27" s="31"/>
      <c r="ABG27" s="31"/>
      <c r="ABH27" s="31"/>
      <c r="ABI27" s="31"/>
      <c r="ABJ27" s="31"/>
      <c r="ABK27" s="31"/>
      <c r="ABL27" s="31"/>
      <c r="ABM27" s="31"/>
      <c r="ABN27" s="31"/>
      <c r="ABO27" s="31"/>
      <c r="ABP27" s="31"/>
      <c r="ABQ27" s="31"/>
      <c r="ABR27" s="31"/>
      <c r="ABS27" s="31"/>
      <c r="ABT27" s="31"/>
      <c r="ABU27" s="31"/>
      <c r="ABV27" s="31"/>
      <c r="ABW27" s="31"/>
      <c r="ABX27" s="31"/>
      <c r="ABY27" s="31"/>
      <c r="ABZ27" s="31"/>
      <c r="ACA27" s="31"/>
      <c r="ACB27" s="31"/>
      <c r="ACC27" s="31"/>
      <c r="ACD27" s="31"/>
      <c r="ACE27" s="31"/>
      <c r="ACF27" s="31"/>
      <c r="ACG27" s="31"/>
      <c r="ACH27" s="31"/>
      <c r="ACI27" s="31"/>
      <c r="ACJ27" s="31"/>
      <c r="ACK27" s="31"/>
      <c r="ACL27" s="31"/>
      <c r="ACM27" s="31"/>
      <c r="ACN27" s="31"/>
      <c r="ACO27" s="31"/>
      <c r="ACP27" s="31"/>
      <c r="ACQ27" s="31"/>
      <c r="ACR27" s="31"/>
      <c r="ACS27" s="31"/>
      <c r="ACT27" s="31"/>
      <c r="ACU27" s="31"/>
      <c r="ACV27" s="31"/>
      <c r="ACW27" s="31"/>
      <c r="ACX27" s="31"/>
      <c r="ACY27" s="31"/>
      <c r="ACZ27" s="31"/>
      <c r="ADA27" s="31"/>
      <c r="ADB27" s="31"/>
      <c r="ADC27" s="31"/>
      <c r="ADD27" s="31"/>
      <c r="ADE27" s="31"/>
      <c r="ADF27" s="31"/>
      <c r="ADG27" s="31"/>
      <c r="ADH27" s="31"/>
      <c r="ADI27" s="31"/>
      <c r="ADJ27" s="31"/>
      <c r="ADK27" s="31"/>
      <c r="ADL27" s="31"/>
      <c r="ADM27" s="31"/>
      <c r="ADN27" s="31"/>
      <c r="ADO27" s="31"/>
      <c r="ADP27" s="31"/>
      <c r="ADQ27" s="31"/>
      <c r="ADR27" s="31"/>
      <c r="ADS27" s="31"/>
      <c r="ADT27" s="31"/>
      <c r="ADU27" s="31"/>
      <c r="ADV27" s="31"/>
      <c r="ADW27" s="31"/>
      <c r="ADX27" s="31"/>
      <c r="ADY27" s="31"/>
      <c r="ADZ27" s="31"/>
      <c r="AEA27" s="31"/>
      <c r="AEB27" s="31"/>
      <c r="AEC27" s="31"/>
      <c r="AED27" s="31"/>
      <c r="AEE27" s="31"/>
      <c r="AEF27" s="31"/>
      <c r="AEG27" s="31"/>
      <c r="AEH27" s="31"/>
      <c r="AEI27" s="31"/>
      <c r="AEJ27" s="31"/>
      <c r="AEK27" s="31"/>
      <c r="AEL27" s="31"/>
      <c r="AEM27" s="31"/>
      <c r="AEN27" s="31"/>
      <c r="AEO27" s="31"/>
      <c r="AEP27" s="31"/>
      <c r="AEQ27" s="31"/>
      <c r="AER27" s="31"/>
      <c r="AES27" s="31"/>
      <c r="AET27" s="31"/>
      <c r="AEU27" s="31"/>
      <c r="AEV27" s="31"/>
      <c r="AEW27" s="31"/>
      <c r="AEX27" s="31"/>
      <c r="AEY27" s="31"/>
      <c r="AEZ27" s="31"/>
      <c r="AFA27" s="31"/>
      <c r="AFB27" s="31"/>
      <c r="AFC27" s="31"/>
      <c r="AFD27" s="31"/>
      <c r="AFE27" s="31"/>
      <c r="AFF27" s="31"/>
      <c r="AFG27" s="31"/>
      <c r="AFH27" s="31"/>
      <c r="AFI27" s="31"/>
      <c r="AFJ27" s="31"/>
      <c r="AFK27" s="31"/>
      <c r="AFL27" s="31"/>
      <c r="AFM27" s="31"/>
      <c r="AFN27" s="31"/>
      <c r="AFO27" s="31"/>
      <c r="AFP27" s="31"/>
      <c r="AFQ27" s="31"/>
      <c r="AFR27" s="31"/>
      <c r="AFS27" s="31"/>
      <c r="AFT27" s="31"/>
      <c r="AFU27" s="31"/>
      <c r="AFV27" s="31"/>
      <c r="AFW27" s="31"/>
      <c r="AFX27" s="31"/>
      <c r="AFY27" s="31"/>
      <c r="AFZ27" s="31"/>
      <c r="AGA27" s="31"/>
      <c r="AGB27" s="31"/>
      <c r="AGC27" s="31"/>
      <c r="AGD27" s="31"/>
      <c r="AGE27" s="31"/>
      <c r="AGF27" s="31"/>
      <c r="AGG27" s="31"/>
      <c r="AGH27" s="31"/>
      <c r="AGI27" s="31"/>
      <c r="AGJ27" s="31"/>
      <c r="AGK27" s="31"/>
      <c r="AGL27" s="31"/>
      <c r="AGM27" s="31"/>
      <c r="AGN27" s="31"/>
      <c r="AGO27" s="31"/>
      <c r="AGP27" s="31"/>
      <c r="AGQ27" s="31"/>
      <c r="AGR27" s="31"/>
      <c r="AGS27" s="31"/>
      <c r="AGT27" s="31"/>
      <c r="AGU27" s="31"/>
      <c r="AGV27" s="31"/>
      <c r="AGW27" s="31"/>
      <c r="AGX27" s="31"/>
      <c r="AGY27" s="31"/>
      <c r="AGZ27" s="31"/>
      <c r="AHA27" s="31"/>
      <c r="AHB27" s="31"/>
      <c r="AHC27" s="31"/>
      <c r="AHD27" s="31"/>
      <c r="AHE27" s="31"/>
      <c r="AHF27" s="31"/>
      <c r="AHG27" s="31"/>
      <c r="AHH27" s="31"/>
      <c r="AHI27" s="31"/>
      <c r="AHJ27" s="31"/>
      <c r="AHK27" s="31"/>
      <c r="AHL27" s="31"/>
      <c r="AHM27" s="31"/>
      <c r="AHN27" s="31"/>
      <c r="AHO27" s="31"/>
      <c r="AHP27" s="31"/>
      <c r="AHQ27" s="31"/>
      <c r="AHR27" s="31"/>
      <c r="AHS27" s="31"/>
      <c r="AHT27" s="31"/>
      <c r="AHU27" s="31"/>
      <c r="AHV27" s="31"/>
      <c r="AHW27" s="31"/>
      <c r="AHX27" s="31"/>
      <c r="AHY27" s="31"/>
      <c r="AHZ27" s="31"/>
      <c r="AIA27" s="31"/>
      <c r="AIB27" s="31"/>
      <c r="AIC27" s="31"/>
      <c r="AID27" s="31"/>
      <c r="AIE27" s="31"/>
      <c r="AIF27" s="31"/>
      <c r="AIG27" s="31"/>
      <c r="AIH27" s="31"/>
      <c r="AII27" s="31"/>
      <c r="AIJ27" s="31"/>
      <c r="AIK27" s="31"/>
      <c r="AIL27" s="31"/>
      <c r="AIM27" s="31"/>
      <c r="AIN27" s="31"/>
      <c r="AIO27" s="31"/>
      <c r="AIP27" s="31"/>
      <c r="AIQ27" s="31"/>
      <c r="AIR27" s="31"/>
      <c r="AIS27" s="31"/>
      <c r="AIT27" s="31"/>
      <c r="AIU27" s="31"/>
      <c r="AIV27" s="31"/>
      <c r="AIW27" s="31"/>
      <c r="AIX27" s="31"/>
      <c r="AIY27" s="31"/>
      <c r="AIZ27" s="31"/>
      <c r="AJA27" s="31"/>
      <c r="AJB27" s="31"/>
      <c r="AJC27" s="31"/>
      <c r="AJD27" s="31"/>
      <c r="AJE27" s="31"/>
      <c r="AJF27" s="31"/>
      <c r="AJG27" s="31"/>
      <c r="AJH27" s="31"/>
      <c r="AJI27" s="31"/>
      <c r="AJJ27" s="31"/>
      <c r="AJK27" s="31"/>
      <c r="AJL27" s="31"/>
      <c r="AJM27" s="31"/>
      <c r="AJN27" s="31"/>
      <c r="AJO27" s="31"/>
      <c r="AJP27" s="31"/>
      <c r="AJQ27" s="31"/>
      <c r="AJR27" s="31"/>
      <c r="AJS27" s="31"/>
      <c r="AJT27" s="31"/>
      <c r="AJU27" s="31"/>
      <c r="AJV27" s="31"/>
      <c r="AJW27" s="31"/>
      <c r="AJX27" s="31"/>
      <c r="AJY27" s="31"/>
      <c r="AJZ27" s="31"/>
      <c r="AKA27" s="31"/>
      <c r="AKB27" s="31"/>
      <c r="AKC27" s="31"/>
      <c r="AKD27" s="31"/>
      <c r="AKE27" s="31"/>
      <c r="AKF27" s="31"/>
      <c r="AKG27" s="31"/>
      <c r="AKH27" s="31"/>
      <c r="AKI27" s="31"/>
      <c r="AKJ27" s="31"/>
      <c r="AKK27" s="31"/>
      <c r="AKL27" s="31"/>
      <c r="AKM27" s="31"/>
      <c r="AKN27" s="31"/>
      <c r="AKO27" s="31"/>
      <c r="AKP27" s="31"/>
      <c r="AKQ27" s="31"/>
      <c r="AKR27" s="31"/>
      <c r="AKS27" s="31"/>
      <c r="AKT27" s="31"/>
      <c r="AKU27" s="31"/>
      <c r="AKV27" s="31"/>
      <c r="AKW27" s="31"/>
      <c r="AKX27" s="31"/>
      <c r="AKY27" s="31"/>
      <c r="AKZ27" s="31"/>
      <c r="ALA27" s="31"/>
      <c r="ALB27" s="31"/>
      <c r="ALC27" s="31"/>
      <c r="ALD27" s="31"/>
      <c r="ALE27" s="31"/>
      <c r="ALF27" s="31"/>
      <c r="ALG27" s="31"/>
      <c r="ALH27" s="31"/>
      <c r="ALI27" s="31"/>
      <c r="ALJ27" s="31"/>
      <c r="ALK27" s="31"/>
      <c r="ALL27" s="31"/>
      <c r="ALM27" s="31"/>
      <c r="ALN27" s="31"/>
      <c r="ALO27" s="31"/>
      <c r="ALP27" s="31"/>
      <c r="ALQ27" s="31"/>
      <c r="ALR27" s="31"/>
      <c r="ALS27" s="31"/>
      <c r="ALT27" s="31"/>
      <c r="ALU27" s="31"/>
      <c r="ALV27" s="31"/>
      <c r="ALW27" s="31"/>
      <c r="ALX27" s="31"/>
      <c r="ALY27" s="31"/>
      <c r="ALZ27" s="31"/>
      <c r="AMA27" s="31"/>
      <c r="AMB27" s="31"/>
      <c r="AMC27" s="31"/>
      <c r="AMD27" s="31"/>
      <c r="AME27" s="31"/>
      <c r="AMF27" s="31"/>
      <c r="AMG27" s="31"/>
      <c r="AMH27" s="31"/>
      <c r="AMI27" s="31"/>
      <c r="AMJ27" s="31"/>
      <c r="AMK27" s="31"/>
      <c r="AML27" s="31"/>
      <c r="AMM27" s="31"/>
      <c r="AMN27" s="31"/>
      <c r="AMO27" s="31"/>
      <c r="AMP27" s="31"/>
      <c r="AMQ27" s="31"/>
      <c r="AMR27" s="31"/>
      <c r="AMS27" s="31"/>
      <c r="AMT27" s="31"/>
      <c r="AMU27" s="31"/>
      <c r="AMV27" s="31"/>
      <c r="AMW27" s="31"/>
      <c r="AMX27" s="31"/>
      <c r="AMY27" s="31"/>
      <c r="AMZ27" s="31"/>
      <c r="ANA27" s="31"/>
      <c r="ANB27" s="31"/>
      <c r="ANC27" s="31"/>
      <c r="AND27" s="31"/>
      <c r="ANE27" s="31"/>
      <c r="ANF27" s="31"/>
      <c r="ANG27" s="31"/>
      <c r="ANH27" s="31"/>
      <c r="ANI27" s="31"/>
      <c r="ANJ27" s="31"/>
      <c r="ANK27" s="31"/>
      <c r="ANL27" s="31"/>
      <c r="ANM27" s="31"/>
      <c r="ANN27" s="31"/>
      <c r="ANO27" s="31"/>
      <c r="ANP27" s="31"/>
      <c r="ANQ27" s="31"/>
      <c r="ANR27" s="31"/>
      <c r="ANS27" s="31"/>
      <c r="ANT27" s="31"/>
      <c r="ANU27" s="31"/>
      <c r="ANV27" s="31"/>
      <c r="ANW27" s="31"/>
      <c r="ANX27" s="31"/>
      <c r="ANY27" s="31"/>
      <c r="ANZ27" s="31"/>
      <c r="AOA27" s="31"/>
      <c r="AOB27" s="31"/>
      <c r="AOC27" s="31"/>
      <c r="AOD27" s="31"/>
      <c r="AOE27" s="31"/>
      <c r="AOF27" s="31"/>
      <c r="AOG27" s="31"/>
      <c r="AOH27" s="31"/>
      <c r="AOI27" s="31"/>
      <c r="AOJ27" s="31"/>
      <c r="AOK27" s="31"/>
      <c r="AOL27" s="31"/>
      <c r="AOM27" s="31"/>
      <c r="AON27" s="31"/>
      <c r="AOO27" s="31"/>
      <c r="AOP27" s="31"/>
      <c r="AOQ27" s="31"/>
      <c r="AOR27" s="31"/>
      <c r="AOS27" s="31"/>
      <c r="AOT27" s="31"/>
      <c r="AOU27" s="31"/>
      <c r="AOV27" s="31"/>
      <c r="AOW27" s="31"/>
      <c r="AOX27" s="31"/>
      <c r="AOY27" s="31"/>
      <c r="AOZ27" s="31"/>
      <c r="APA27" s="31"/>
      <c r="APB27" s="31"/>
      <c r="APC27" s="31"/>
      <c r="APD27" s="31"/>
      <c r="APE27" s="31"/>
      <c r="APF27" s="31"/>
      <c r="APG27" s="31"/>
      <c r="APH27" s="31"/>
      <c r="API27" s="31"/>
      <c r="APJ27" s="31"/>
      <c r="APK27" s="31"/>
      <c r="APL27" s="31"/>
      <c r="APM27" s="31"/>
      <c r="APN27" s="31"/>
      <c r="APO27" s="31"/>
      <c r="APP27" s="31"/>
      <c r="APQ27" s="31"/>
      <c r="APR27" s="31"/>
      <c r="APS27" s="31"/>
      <c r="APT27" s="31"/>
      <c r="APU27" s="31"/>
      <c r="APV27" s="31"/>
      <c r="APW27" s="31"/>
      <c r="APX27" s="31"/>
      <c r="APY27" s="31"/>
      <c r="APZ27" s="31"/>
      <c r="AQA27" s="31"/>
      <c r="AQB27" s="31"/>
      <c r="AQC27" s="31"/>
      <c r="AQD27" s="31"/>
      <c r="AQE27" s="31"/>
      <c r="AQF27" s="31"/>
      <c r="AQG27" s="31"/>
      <c r="AQH27" s="31"/>
      <c r="AQI27" s="31"/>
      <c r="AQJ27" s="31"/>
      <c r="AQK27" s="31"/>
      <c r="AQL27" s="31"/>
      <c r="AQM27" s="31"/>
      <c r="AQN27" s="31"/>
      <c r="AQO27" s="31"/>
      <c r="AQP27" s="31"/>
      <c r="AQQ27" s="31"/>
      <c r="AQR27" s="31"/>
      <c r="AQS27" s="31"/>
      <c r="AQT27" s="31"/>
      <c r="AQU27" s="31"/>
      <c r="AQV27" s="31"/>
      <c r="AQW27" s="31"/>
      <c r="AQX27" s="31"/>
      <c r="AQY27" s="31"/>
      <c r="AQZ27" s="31"/>
      <c r="ARA27" s="31"/>
      <c r="ARB27" s="31"/>
      <c r="ARC27" s="31"/>
      <c r="ARD27" s="31"/>
      <c r="ARE27" s="31"/>
      <c r="ARF27" s="31"/>
      <c r="ARG27" s="31"/>
      <c r="ARH27" s="31"/>
      <c r="ARI27" s="31"/>
      <c r="ARJ27" s="31"/>
      <c r="ARK27" s="31"/>
      <c r="ARL27" s="31"/>
      <c r="ARM27" s="31"/>
      <c r="ARN27" s="31"/>
      <c r="ARO27" s="31"/>
      <c r="ARP27" s="31"/>
      <c r="ARQ27" s="31"/>
      <c r="ARR27" s="31"/>
      <c r="ARS27" s="31"/>
      <c r="ART27" s="31"/>
      <c r="ARU27" s="31"/>
      <c r="ARV27" s="31"/>
      <c r="ARW27" s="31"/>
      <c r="ARX27" s="31"/>
      <c r="ARY27" s="31"/>
      <c r="ARZ27" s="31"/>
      <c r="ASA27" s="31"/>
      <c r="ASB27" s="31"/>
      <c r="ASC27" s="31"/>
      <c r="ASD27" s="31"/>
      <c r="ASE27" s="31"/>
      <c r="ASF27" s="31"/>
      <c r="ASG27" s="31"/>
      <c r="ASH27" s="31"/>
      <c r="ASI27" s="31"/>
      <c r="ASJ27" s="31"/>
      <c r="ASK27" s="31"/>
      <c r="ASL27" s="31"/>
      <c r="ASM27" s="31"/>
      <c r="ASN27" s="31"/>
      <c r="ASO27" s="31"/>
      <c r="ASP27" s="31"/>
      <c r="ASQ27" s="31"/>
      <c r="ASR27" s="31"/>
      <c r="ASS27" s="31"/>
      <c r="AST27" s="31"/>
      <c r="ASU27" s="31"/>
      <c r="ASV27" s="31"/>
      <c r="ASW27" s="31"/>
      <c r="ASX27" s="31"/>
      <c r="ASY27" s="31"/>
      <c r="ASZ27" s="31"/>
      <c r="ATA27" s="31"/>
      <c r="ATB27" s="31"/>
      <c r="ATC27" s="31"/>
      <c r="ATD27" s="31"/>
      <c r="ATE27" s="31"/>
      <c r="ATF27" s="31"/>
      <c r="ATG27" s="31"/>
      <c r="ATH27" s="31"/>
      <c r="ATI27" s="31"/>
      <c r="ATJ27" s="31"/>
      <c r="ATK27" s="31"/>
      <c r="ATL27" s="31"/>
      <c r="ATM27" s="31"/>
      <c r="ATN27" s="31"/>
      <c r="ATO27" s="31"/>
      <c r="ATP27" s="31"/>
      <c r="ATQ27" s="31"/>
      <c r="ATR27" s="31"/>
      <c r="ATS27" s="31"/>
      <c r="ATT27" s="31"/>
      <c r="ATU27" s="31"/>
      <c r="ATV27" s="31"/>
      <c r="ATW27" s="31"/>
      <c r="ATX27" s="31"/>
      <c r="ATY27" s="31"/>
      <c r="ATZ27" s="31"/>
      <c r="AUA27" s="31"/>
      <c r="AUB27" s="31"/>
      <c r="AUC27" s="31"/>
      <c r="AUD27" s="31"/>
      <c r="AUE27" s="31"/>
      <c r="AUF27" s="31"/>
      <c r="AUG27" s="31"/>
      <c r="AUH27" s="31"/>
      <c r="AUI27" s="31"/>
      <c r="AUJ27" s="31"/>
      <c r="AUK27" s="31"/>
      <c r="AUL27" s="31"/>
      <c r="AUM27" s="31"/>
      <c r="AUN27" s="31"/>
      <c r="AUO27" s="31"/>
      <c r="AUP27" s="31"/>
      <c r="AUQ27" s="31"/>
      <c r="AUR27" s="31"/>
      <c r="AUS27" s="31"/>
      <c r="AUT27" s="31"/>
      <c r="AUU27" s="31"/>
      <c r="AUV27" s="31"/>
      <c r="AUW27" s="31"/>
      <c r="AUX27" s="31"/>
      <c r="AUY27" s="31"/>
      <c r="AUZ27" s="31"/>
      <c r="AVA27" s="31"/>
      <c r="AVB27" s="31"/>
      <c r="AVC27" s="31"/>
      <c r="AVD27" s="31"/>
      <c r="AVE27" s="31"/>
      <c r="AVF27" s="31"/>
      <c r="AVG27" s="31"/>
      <c r="AVH27" s="31"/>
      <c r="AVI27" s="31"/>
      <c r="AVJ27" s="31"/>
      <c r="AVK27" s="31"/>
      <c r="AVL27" s="31"/>
      <c r="AVM27" s="31"/>
      <c r="AVN27" s="31"/>
      <c r="AVO27" s="31"/>
      <c r="AVP27" s="31"/>
      <c r="AVQ27" s="31"/>
      <c r="AVR27" s="31"/>
      <c r="AVS27" s="31"/>
      <c r="AVT27" s="31"/>
      <c r="AVU27" s="31"/>
      <c r="AVV27" s="31"/>
      <c r="AVW27" s="31"/>
      <c r="AVX27" s="31"/>
      <c r="AVY27" s="31"/>
      <c r="AVZ27" s="31"/>
      <c r="AWA27" s="31"/>
      <c r="AWB27" s="31"/>
      <c r="AWC27" s="31"/>
      <c r="AWD27" s="31"/>
      <c r="AWE27" s="31"/>
      <c r="AWF27" s="31"/>
      <c r="AWG27" s="31"/>
      <c r="AWH27" s="31"/>
      <c r="AWI27" s="31"/>
      <c r="AWJ27" s="31"/>
      <c r="AWK27" s="31"/>
      <c r="AWL27" s="31"/>
      <c r="AWM27" s="31"/>
      <c r="AWN27" s="31"/>
      <c r="AWO27" s="31"/>
      <c r="AWP27" s="31"/>
      <c r="AWQ27" s="31"/>
      <c r="AWR27" s="31"/>
      <c r="AWS27" s="31"/>
      <c r="AWT27" s="31"/>
      <c r="AWU27" s="31"/>
      <c r="AWV27" s="31"/>
      <c r="AWW27" s="31"/>
      <c r="AWX27" s="31"/>
      <c r="AWY27" s="31"/>
      <c r="AWZ27" s="31"/>
      <c r="AXA27" s="31"/>
      <c r="AXB27" s="31"/>
      <c r="AXC27" s="31"/>
      <c r="AXD27" s="31"/>
      <c r="AXE27" s="31"/>
      <c r="AXF27" s="31"/>
      <c r="AXG27" s="31"/>
      <c r="AXH27" s="31"/>
      <c r="AXI27" s="31"/>
      <c r="AXJ27" s="31"/>
      <c r="AXK27" s="31"/>
      <c r="AXL27" s="31"/>
      <c r="AXM27" s="31"/>
      <c r="AXN27" s="31"/>
      <c r="AXO27" s="31"/>
      <c r="AXP27" s="31"/>
      <c r="AXQ27" s="31"/>
      <c r="AXR27" s="31"/>
      <c r="AXS27" s="31"/>
      <c r="AXT27" s="31"/>
      <c r="AXU27" s="31"/>
      <c r="AXV27" s="31"/>
      <c r="AXW27" s="31"/>
      <c r="AXX27" s="31"/>
      <c r="AXY27" s="31"/>
      <c r="AXZ27" s="31"/>
      <c r="AYA27" s="31"/>
      <c r="AYB27" s="31"/>
      <c r="AYC27" s="31"/>
      <c r="AYD27" s="31"/>
      <c r="AYE27" s="31"/>
      <c r="AYF27" s="31"/>
      <c r="AYG27" s="31"/>
      <c r="AYH27" s="31"/>
      <c r="AYI27" s="31"/>
      <c r="AYJ27" s="31"/>
      <c r="AYK27" s="31"/>
      <c r="AYL27" s="31"/>
      <c r="AYM27" s="31"/>
      <c r="AYN27" s="31"/>
      <c r="AYO27" s="31"/>
      <c r="AYP27" s="31"/>
      <c r="AYQ27" s="31"/>
      <c r="AYR27" s="31"/>
      <c r="AYS27" s="31"/>
      <c r="AYT27" s="31"/>
      <c r="AYU27" s="31"/>
      <c r="AYV27" s="31"/>
      <c r="AYW27" s="31"/>
      <c r="AYX27" s="31"/>
      <c r="AYY27" s="31"/>
      <c r="AYZ27" s="31"/>
      <c r="AZA27" s="31"/>
      <c r="AZB27" s="31"/>
      <c r="AZC27" s="31"/>
      <c r="AZD27" s="31"/>
      <c r="AZE27" s="31"/>
      <c r="AZF27" s="31"/>
      <c r="AZG27" s="31"/>
      <c r="AZH27" s="31"/>
      <c r="AZI27" s="31"/>
      <c r="AZJ27" s="31"/>
      <c r="AZK27" s="31"/>
      <c r="AZL27" s="31"/>
      <c r="AZM27" s="31"/>
      <c r="AZN27" s="31"/>
      <c r="AZO27" s="31"/>
      <c r="AZP27" s="31"/>
      <c r="AZQ27" s="31"/>
      <c r="AZR27" s="31"/>
      <c r="AZS27" s="31"/>
      <c r="AZT27" s="31"/>
      <c r="AZU27" s="31"/>
      <c r="AZV27" s="31"/>
      <c r="AZW27" s="31"/>
      <c r="AZX27" s="31"/>
      <c r="AZY27" s="31"/>
      <c r="AZZ27" s="31"/>
      <c r="BAA27" s="31"/>
      <c r="BAB27" s="31"/>
      <c r="BAC27" s="31"/>
      <c r="BAD27" s="31"/>
      <c r="BAE27" s="31"/>
      <c r="BAF27" s="31"/>
      <c r="BAG27" s="31"/>
      <c r="BAH27" s="31"/>
      <c r="BAI27" s="31"/>
      <c r="BAJ27" s="31"/>
      <c r="BAK27" s="31"/>
      <c r="BAL27" s="31"/>
      <c r="BAM27" s="31"/>
      <c r="BAN27" s="31"/>
      <c r="BAO27" s="31"/>
      <c r="BAP27" s="31"/>
      <c r="BAQ27" s="31"/>
      <c r="BAR27" s="31"/>
      <c r="BAS27" s="31"/>
      <c r="BAT27" s="31"/>
      <c r="BAU27" s="31"/>
      <c r="BAV27" s="31"/>
      <c r="BAW27" s="31"/>
      <c r="BAX27" s="31"/>
      <c r="BAY27" s="31"/>
      <c r="BAZ27" s="31"/>
      <c r="BBA27" s="31"/>
      <c r="BBB27" s="31"/>
      <c r="BBC27" s="31"/>
      <c r="BBD27" s="31"/>
      <c r="BBE27" s="31"/>
      <c r="BBF27" s="31"/>
      <c r="BBG27" s="31"/>
      <c r="BBH27" s="31"/>
      <c r="BBI27" s="31"/>
      <c r="BBJ27" s="31"/>
      <c r="BBK27" s="31"/>
      <c r="BBL27" s="31"/>
      <c r="BBM27" s="31"/>
      <c r="BBN27" s="31"/>
      <c r="BBO27" s="31"/>
      <c r="BBP27" s="31"/>
      <c r="BBQ27" s="31"/>
      <c r="BBR27" s="31"/>
      <c r="BBS27" s="31"/>
      <c r="BBT27" s="31"/>
      <c r="BBU27" s="31"/>
      <c r="BBV27" s="31"/>
      <c r="BBW27" s="31"/>
      <c r="BBX27" s="31"/>
      <c r="BBY27" s="31"/>
      <c r="BBZ27" s="31"/>
      <c r="BCA27" s="31"/>
      <c r="BCB27" s="31"/>
      <c r="BCC27" s="31"/>
      <c r="BCD27" s="31"/>
      <c r="BCE27" s="31"/>
      <c r="BCF27" s="31"/>
      <c r="BCG27" s="31"/>
      <c r="BCH27" s="31"/>
      <c r="BCI27" s="31"/>
      <c r="BCJ27" s="31"/>
      <c r="BCK27" s="31"/>
      <c r="BCL27" s="31"/>
      <c r="BCM27" s="31"/>
      <c r="BCN27" s="31"/>
      <c r="BCO27" s="31"/>
      <c r="BCP27" s="31"/>
      <c r="BCQ27" s="31"/>
      <c r="BCR27" s="31"/>
      <c r="BCS27" s="31"/>
      <c r="BCT27" s="31"/>
      <c r="BCU27" s="31"/>
      <c r="BCV27" s="31"/>
      <c r="BCW27" s="31"/>
      <c r="BCX27" s="31"/>
      <c r="BCY27" s="31"/>
      <c r="BCZ27" s="31"/>
      <c r="BDA27" s="31"/>
      <c r="BDB27" s="31"/>
      <c r="BDC27" s="31"/>
      <c r="BDD27" s="31"/>
      <c r="BDE27" s="31"/>
      <c r="BDF27" s="31"/>
      <c r="BDG27" s="31"/>
      <c r="BDH27" s="31"/>
      <c r="BDI27" s="31"/>
      <c r="BDJ27" s="31"/>
      <c r="BDK27" s="31"/>
      <c r="BDL27" s="31"/>
      <c r="BDM27" s="31"/>
      <c r="BDN27" s="31"/>
      <c r="BDO27" s="31"/>
      <c r="BDP27" s="31"/>
      <c r="BDQ27" s="31"/>
      <c r="BDR27" s="31"/>
      <c r="BDS27" s="31"/>
      <c r="BDT27" s="31"/>
      <c r="BDU27" s="31"/>
      <c r="BDV27" s="31"/>
      <c r="BDW27" s="31"/>
      <c r="BDX27" s="31"/>
      <c r="BDY27" s="31"/>
      <c r="BDZ27" s="31"/>
      <c r="BEA27" s="31"/>
      <c r="BEB27" s="31"/>
      <c r="BEC27" s="31"/>
      <c r="BED27" s="31"/>
      <c r="BEE27" s="31"/>
      <c r="BEF27" s="31"/>
      <c r="BEG27" s="31"/>
      <c r="BEH27" s="31"/>
      <c r="BEI27" s="31"/>
      <c r="BEJ27" s="31"/>
      <c r="BEK27" s="31"/>
      <c r="BEL27" s="31"/>
      <c r="BEM27" s="31"/>
      <c r="BEN27" s="31"/>
      <c r="BEO27" s="31"/>
      <c r="BEP27" s="31"/>
      <c r="BEQ27" s="31"/>
      <c r="BER27" s="31"/>
      <c r="BES27" s="31"/>
      <c r="BET27" s="31"/>
      <c r="BEU27" s="31"/>
      <c r="BEV27" s="31"/>
      <c r="BEW27" s="31"/>
      <c r="BEX27" s="31"/>
      <c r="BEY27" s="31"/>
      <c r="BEZ27" s="31"/>
      <c r="BFA27" s="31"/>
      <c r="BFB27" s="31"/>
      <c r="BFC27" s="31"/>
      <c r="BFD27" s="31"/>
      <c r="BFE27" s="31"/>
      <c r="BFF27" s="31"/>
      <c r="BFG27" s="31"/>
      <c r="BFH27" s="31"/>
      <c r="BFI27" s="31"/>
      <c r="BFJ27" s="31"/>
      <c r="BFK27" s="31"/>
      <c r="BFL27" s="31"/>
      <c r="BFM27" s="31"/>
      <c r="BFN27" s="31"/>
      <c r="BFO27" s="31"/>
      <c r="BFP27" s="31"/>
      <c r="BFQ27" s="31"/>
      <c r="BFR27" s="31"/>
      <c r="BFS27" s="31"/>
      <c r="BFT27" s="31"/>
      <c r="BFU27" s="31"/>
      <c r="BFV27" s="31"/>
      <c r="BFW27" s="31"/>
      <c r="BFX27" s="31"/>
      <c r="BFY27" s="31"/>
      <c r="BFZ27" s="31"/>
      <c r="BGA27" s="31"/>
      <c r="BGB27" s="31"/>
      <c r="BGC27" s="31"/>
      <c r="BGD27" s="31"/>
      <c r="BGE27" s="31"/>
      <c r="BGF27" s="31"/>
      <c r="BGG27" s="31"/>
      <c r="BGH27" s="31"/>
      <c r="BGI27" s="31"/>
      <c r="BGJ27" s="31"/>
      <c r="BGK27" s="31"/>
      <c r="BGL27" s="31"/>
      <c r="BGM27" s="31"/>
      <c r="BGN27" s="31"/>
      <c r="BGO27" s="31"/>
      <c r="BGP27" s="31"/>
      <c r="BGQ27" s="31"/>
      <c r="BGR27" s="31"/>
      <c r="BGS27" s="31"/>
      <c r="BGT27" s="31"/>
      <c r="BGU27" s="31"/>
      <c r="BGV27" s="31"/>
      <c r="BGW27" s="31"/>
      <c r="BGX27" s="31"/>
      <c r="BGY27" s="31"/>
      <c r="BGZ27" s="31"/>
      <c r="BHA27" s="31"/>
      <c r="BHB27" s="31"/>
      <c r="BHC27" s="31"/>
      <c r="BHD27" s="31"/>
      <c r="BHE27" s="31"/>
      <c r="BHF27" s="31"/>
      <c r="BHG27" s="31"/>
      <c r="BHH27" s="31"/>
      <c r="BHI27" s="31"/>
      <c r="BHJ27" s="31"/>
      <c r="BHK27" s="31"/>
      <c r="BHL27" s="31"/>
      <c r="BHM27" s="31"/>
      <c r="BHN27" s="31"/>
      <c r="BHO27" s="31"/>
      <c r="BHP27" s="31"/>
      <c r="BHQ27" s="31"/>
      <c r="BHR27" s="31"/>
      <c r="BHS27" s="31"/>
      <c r="BHT27" s="31"/>
      <c r="BHU27" s="31"/>
      <c r="BHV27" s="31"/>
      <c r="BHW27" s="31"/>
      <c r="BHX27" s="31"/>
      <c r="BHY27" s="31"/>
      <c r="BHZ27" s="31"/>
      <c r="BIA27" s="31"/>
      <c r="BIB27" s="31"/>
      <c r="BIC27" s="31"/>
      <c r="BID27" s="31"/>
      <c r="BIE27" s="31"/>
      <c r="BIF27" s="31"/>
      <c r="BIG27" s="31"/>
      <c r="BIH27" s="31"/>
      <c r="BII27" s="31"/>
      <c r="BIJ27" s="31"/>
      <c r="BIK27" s="31"/>
      <c r="BIL27" s="31"/>
      <c r="BIM27" s="31"/>
      <c r="BIN27" s="31"/>
      <c r="BIO27" s="31"/>
      <c r="BIP27" s="31"/>
      <c r="BIQ27" s="31"/>
      <c r="BIR27" s="31"/>
      <c r="BIS27" s="31"/>
      <c r="BIT27" s="31"/>
      <c r="BIU27" s="31"/>
      <c r="BIV27" s="31"/>
      <c r="BIW27" s="31"/>
      <c r="BIX27" s="31"/>
      <c r="BIY27" s="31"/>
      <c r="BIZ27" s="31"/>
      <c r="BJA27" s="31"/>
      <c r="BJB27" s="31"/>
      <c r="BJC27" s="31"/>
      <c r="BJD27" s="31"/>
      <c r="BJE27" s="31"/>
      <c r="BJF27" s="31"/>
      <c r="BJG27" s="31"/>
      <c r="BJH27" s="31"/>
      <c r="BJI27" s="31"/>
      <c r="BJJ27" s="31"/>
      <c r="BJK27" s="31"/>
      <c r="BJL27" s="31"/>
      <c r="BJM27" s="31"/>
      <c r="BJN27" s="31"/>
      <c r="BJO27" s="31"/>
      <c r="BJP27" s="31"/>
      <c r="BJQ27" s="31"/>
      <c r="BJR27" s="31"/>
      <c r="BJS27" s="31"/>
      <c r="BJT27" s="31"/>
      <c r="BJU27" s="31"/>
      <c r="BJV27" s="31"/>
      <c r="BJW27" s="31"/>
      <c r="BJX27" s="31"/>
      <c r="BJY27" s="31"/>
      <c r="BJZ27" s="31"/>
      <c r="BKA27" s="31"/>
      <c r="BKB27" s="31"/>
      <c r="BKC27" s="31"/>
      <c r="BKD27" s="31"/>
      <c r="BKE27" s="31"/>
      <c r="BKF27" s="31"/>
      <c r="BKG27" s="31"/>
      <c r="BKH27" s="31"/>
      <c r="BKI27" s="31"/>
      <c r="BKJ27" s="31"/>
      <c r="BKK27" s="31"/>
      <c r="BKL27" s="31"/>
      <c r="BKM27" s="31"/>
      <c r="BKN27" s="31"/>
      <c r="BKO27" s="31"/>
      <c r="BKP27" s="31"/>
      <c r="BKQ27" s="31"/>
      <c r="BKR27" s="31"/>
      <c r="BKS27" s="31"/>
      <c r="BKT27" s="31"/>
      <c r="BKU27" s="31"/>
      <c r="BKV27" s="31"/>
      <c r="BKW27" s="31"/>
      <c r="BKX27" s="31"/>
      <c r="BKY27" s="31"/>
      <c r="BKZ27" s="31"/>
      <c r="BLA27" s="31"/>
      <c r="BLB27" s="31"/>
      <c r="BLC27" s="31"/>
      <c r="BLD27" s="31"/>
      <c r="BLE27" s="31"/>
      <c r="BLF27" s="31"/>
      <c r="BLG27" s="31"/>
      <c r="BLH27" s="31"/>
      <c r="BLI27" s="31"/>
      <c r="BLJ27" s="31"/>
      <c r="BLK27" s="31"/>
      <c r="BLL27" s="31"/>
      <c r="BLM27" s="31"/>
      <c r="BLN27" s="31"/>
      <c r="BLO27" s="31"/>
      <c r="BLP27" s="31"/>
      <c r="BLQ27" s="31"/>
      <c r="BLR27" s="31"/>
      <c r="BLS27" s="31"/>
      <c r="BLT27" s="31"/>
      <c r="BLU27" s="31"/>
      <c r="BLV27" s="31"/>
      <c r="BLW27" s="31"/>
      <c r="BLX27" s="31"/>
      <c r="BLY27" s="31"/>
      <c r="BLZ27" s="31"/>
      <c r="BMA27" s="31"/>
      <c r="BMB27" s="31"/>
      <c r="BMC27" s="31"/>
      <c r="BMD27" s="31"/>
      <c r="BME27" s="31"/>
      <c r="BMF27" s="31"/>
      <c r="BMG27" s="31"/>
      <c r="BMH27" s="31"/>
      <c r="BMI27" s="31"/>
      <c r="BMJ27" s="31"/>
      <c r="BMK27" s="31"/>
      <c r="BML27" s="31"/>
      <c r="BMM27" s="31"/>
      <c r="BMN27" s="31"/>
      <c r="BMO27" s="31"/>
      <c r="BMP27" s="31"/>
      <c r="BMQ27" s="31"/>
      <c r="BMR27" s="31"/>
      <c r="BMS27" s="31"/>
      <c r="BMT27" s="31"/>
      <c r="BMU27" s="31"/>
      <c r="BMV27" s="31"/>
      <c r="BMW27" s="31"/>
      <c r="BMX27" s="31"/>
      <c r="BMY27" s="31"/>
      <c r="BMZ27" s="31"/>
      <c r="BNA27" s="31"/>
      <c r="BNB27" s="31"/>
      <c r="BNC27" s="31"/>
      <c r="BND27" s="31"/>
      <c r="BNE27" s="31"/>
      <c r="BNF27" s="31"/>
      <c r="BNG27" s="31"/>
      <c r="BNH27" s="31"/>
      <c r="BNI27" s="31"/>
      <c r="BNJ27" s="31"/>
      <c r="BNK27" s="31"/>
      <c r="BNL27" s="31"/>
      <c r="BNM27" s="31"/>
      <c r="BNN27" s="31"/>
      <c r="BNO27" s="31"/>
      <c r="BNP27" s="31"/>
      <c r="BNQ27" s="31"/>
      <c r="BNR27" s="31"/>
      <c r="BNS27" s="31"/>
      <c r="BNT27" s="31"/>
      <c r="BNU27" s="31"/>
      <c r="BNV27" s="31"/>
      <c r="BNW27" s="31"/>
      <c r="BNX27" s="31"/>
      <c r="BNY27" s="31"/>
      <c r="BNZ27" s="31"/>
      <c r="BOA27" s="31"/>
      <c r="BOB27" s="31"/>
      <c r="BOC27" s="31"/>
      <c r="BOD27" s="31"/>
      <c r="BOE27" s="31"/>
      <c r="BOF27" s="31"/>
      <c r="BOG27" s="31"/>
      <c r="BOH27" s="31"/>
      <c r="BOI27" s="31"/>
      <c r="BOJ27" s="31"/>
      <c r="BOK27" s="31"/>
      <c r="BOL27" s="31"/>
      <c r="BOM27" s="31"/>
      <c r="BON27" s="31"/>
      <c r="BOO27" s="31"/>
      <c r="BOP27" s="31"/>
      <c r="BOQ27" s="31"/>
      <c r="BOR27" s="31"/>
      <c r="BOS27" s="31"/>
      <c r="BOT27" s="31"/>
      <c r="BOU27" s="31"/>
      <c r="BOV27" s="31"/>
      <c r="BOW27" s="31"/>
      <c r="BOX27" s="31"/>
      <c r="BOY27" s="31"/>
      <c r="BOZ27" s="31"/>
      <c r="BPA27" s="31"/>
      <c r="BPB27" s="31"/>
      <c r="BPC27" s="31"/>
      <c r="BPD27" s="31"/>
      <c r="BPE27" s="31"/>
      <c r="BPF27" s="31"/>
      <c r="BPG27" s="31"/>
      <c r="BPH27" s="31"/>
      <c r="BPI27" s="31"/>
      <c r="BPJ27" s="31"/>
      <c r="BPK27" s="31"/>
      <c r="BPL27" s="31"/>
      <c r="BPM27" s="31"/>
      <c r="BPN27" s="31"/>
      <c r="BPO27" s="31"/>
      <c r="BPP27" s="31"/>
      <c r="BPQ27" s="31"/>
      <c r="BPR27" s="31"/>
      <c r="BPS27" s="31"/>
      <c r="BPT27" s="31"/>
      <c r="BPU27" s="31"/>
      <c r="BPV27" s="31"/>
      <c r="BPW27" s="31"/>
      <c r="BPX27" s="31"/>
      <c r="BPY27" s="31"/>
      <c r="BPZ27" s="31"/>
      <c r="BQA27" s="31"/>
      <c r="BQB27" s="31"/>
      <c r="BQC27" s="31"/>
      <c r="BQD27" s="31"/>
      <c r="BQE27" s="31"/>
      <c r="BQF27" s="31"/>
      <c r="BQG27" s="31"/>
      <c r="BQH27" s="31"/>
      <c r="BQI27" s="31"/>
      <c r="BQJ27" s="31"/>
      <c r="BQK27" s="31"/>
      <c r="BQL27" s="31"/>
      <c r="BQM27" s="31"/>
      <c r="BQN27" s="31"/>
      <c r="BQO27" s="31"/>
      <c r="BQP27" s="31"/>
      <c r="BQQ27" s="31"/>
      <c r="BQR27" s="31"/>
      <c r="BQS27" s="31"/>
      <c r="BQT27" s="31"/>
      <c r="BQU27" s="31"/>
      <c r="BQV27" s="31"/>
      <c r="BQW27" s="31"/>
      <c r="BQX27" s="31"/>
      <c r="BQY27" s="31"/>
      <c r="BQZ27" s="31"/>
      <c r="BRA27" s="31"/>
      <c r="BRB27" s="31"/>
      <c r="BRC27" s="31"/>
      <c r="BRD27" s="31"/>
      <c r="BRE27" s="31"/>
      <c r="BRF27" s="31"/>
      <c r="BRG27" s="31"/>
      <c r="BRH27" s="31"/>
      <c r="BRI27" s="31"/>
      <c r="BRJ27" s="31"/>
      <c r="BRK27" s="31"/>
      <c r="BRL27" s="31"/>
      <c r="BRM27" s="31"/>
      <c r="BRN27" s="31"/>
      <c r="BRO27" s="31"/>
      <c r="BRP27" s="31"/>
      <c r="BRQ27" s="31"/>
      <c r="BRR27" s="31"/>
      <c r="BRS27" s="31"/>
      <c r="BRT27" s="31"/>
      <c r="BRU27" s="31"/>
      <c r="BRV27" s="31"/>
      <c r="BRW27" s="31"/>
      <c r="BRX27" s="31"/>
      <c r="BRY27" s="31"/>
      <c r="BRZ27" s="31"/>
      <c r="BSA27" s="31"/>
      <c r="BSB27" s="31"/>
      <c r="BSC27" s="31"/>
      <c r="BSD27" s="31"/>
      <c r="BSE27" s="31"/>
      <c r="BSF27" s="31"/>
      <c r="BSG27" s="31"/>
      <c r="BSH27" s="31"/>
      <c r="BSI27" s="31"/>
      <c r="BSJ27" s="31"/>
      <c r="BSK27" s="31"/>
      <c r="BSL27" s="31"/>
      <c r="BSM27" s="31"/>
      <c r="BSN27" s="31"/>
      <c r="BSO27" s="31"/>
      <c r="BSP27" s="31"/>
      <c r="BSQ27" s="31"/>
      <c r="BSR27" s="31"/>
      <c r="BSS27" s="31"/>
      <c r="BST27" s="31"/>
      <c r="BSU27" s="31"/>
      <c r="BSV27" s="31"/>
      <c r="BSW27" s="31"/>
      <c r="BSX27" s="31"/>
      <c r="BSY27" s="31"/>
      <c r="BSZ27" s="31"/>
      <c r="BTA27" s="31"/>
      <c r="BTB27" s="31"/>
      <c r="BTC27" s="31"/>
      <c r="BTD27" s="31"/>
      <c r="BTE27" s="31"/>
      <c r="BTF27" s="31"/>
      <c r="BTG27" s="31"/>
      <c r="BTH27" s="31"/>
      <c r="BTI27" s="31"/>
      <c r="BTJ27" s="31"/>
      <c r="BTK27" s="31"/>
      <c r="BTL27" s="31"/>
      <c r="BTM27" s="31"/>
      <c r="BTN27" s="31"/>
      <c r="BTO27" s="31"/>
      <c r="BTP27" s="31"/>
      <c r="BTQ27" s="31"/>
      <c r="BTR27" s="31"/>
      <c r="BTS27" s="31"/>
      <c r="BTT27" s="31"/>
      <c r="BTU27" s="31"/>
      <c r="BTV27" s="31"/>
      <c r="BTW27" s="31"/>
      <c r="BTX27" s="31"/>
      <c r="BTY27" s="31"/>
      <c r="BTZ27" s="31"/>
      <c r="BUA27" s="31"/>
      <c r="BUB27" s="31"/>
      <c r="BUC27" s="31"/>
      <c r="BUD27" s="31"/>
      <c r="BUE27" s="31"/>
      <c r="BUF27" s="31"/>
      <c r="BUG27" s="31"/>
      <c r="BUH27" s="31"/>
      <c r="BUI27" s="31"/>
      <c r="BUJ27" s="31"/>
      <c r="BUK27" s="31"/>
      <c r="BUL27" s="31"/>
      <c r="BUM27" s="31"/>
      <c r="BUN27" s="31"/>
      <c r="BUO27" s="31"/>
      <c r="BUP27" s="31"/>
      <c r="BUQ27" s="31"/>
      <c r="BUR27" s="31"/>
      <c r="BUS27" s="31"/>
      <c r="BUT27" s="31"/>
      <c r="BUU27" s="31"/>
      <c r="BUV27" s="31"/>
      <c r="BUW27" s="31"/>
      <c r="BUX27" s="31"/>
      <c r="BUY27" s="31"/>
      <c r="BUZ27" s="31"/>
      <c r="BVA27" s="31"/>
      <c r="BVB27" s="31"/>
      <c r="BVC27" s="31"/>
      <c r="BVD27" s="31"/>
      <c r="BVE27" s="31"/>
      <c r="BVF27" s="31"/>
      <c r="BVG27" s="31"/>
      <c r="BVH27" s="31"/>
      <c r="BVI27" s="31"/>
      <c r="BVJ27" s="31"/>
      <c r="BVK27" s="31"/>
      <c r="BVL27" s="31"/>
      <c r="BVM27" s="31"/>
      <c r="BVN27" s="31"/>
      <c r="BVO27" s="31"/>
      <c r="BVP27" s="31"/>
      <c r="BVQ27" s="31"/>
      <c r="BVR27" s="31"/>
      <c r="BVS27" s="31"/>
      <c r="BVT27" s="31"/>
      <c r="BVU27" s="31"/>
      <c r="BVV27" s="31"/>
      <c r="BVW27" s="31"/>
      <c r="BVX27" s="31"/>
      <c r="BVY27" s="31"/>
      <c r="BVZ27" s="31"/>
      <c r="BWA27" s="31"/>
      <c r="BWB27" s="31"/>
      <c r="BWC27" s="31"/>
      <c r="BWD27" s="31"/>
      <c r="BWE27" s="31"/>
      <c r="BWF27" s="31"/>
      <c r="BWG27" s="31"/>
      <c r="BWH27" s="31"/>
      <c r="BWI27" s="31"/>
      <c r="BWJ27" s="31"/>
      <c r="BWK27" s="31"/>
      <c r="BWL27" s="31"/>
      <c r="BWM27" s="31"/>
      <c r="BWN27" s="31"/>
      <c r="BWO27" s="31"/>
      <c r="BWP27" s="31"/>
      <c r="BWQ27" s="31"/>
      <c r="BWR27" s="31"/>
      <c r="BWS27" s="31"/>
      <c r="BWT27" s="31"/>
      <c r="BWU27" s="31"/>
      <c r="BWV27" s="31"/>
      <c r="BWW27" s="31"/>
      <c r="BWX27" s="31"/>
      <c r="BWY27" s="31"/>
      <c r="BWZ27" s="31"/>
      <c r="BXA27" s="31"/>
      <c r="BXB27" s="31"/>
      <c r="BXC27" s="31"/>
      <c r="BXD27" s="31"/>
      <c r="BXE27" s="31"/>
      <c r="BXF27" s="31"/>
      <c r="BXG27" s="31"/>
      <c r="BXH27" s="31"/>
      <c r="BXI27" s="31"/>
      <c r="BXJ27" s="31"/>
      <c r="BXK27" s="31"/>
      <c r="BXL27" s="31"/>
      <c r="BXM27" s="31"/>
      <c r="BXN27" s="31"/>
      <c r="BXO27" s="31"/>
      <c r="BXP27" s="31"/>
      <c r="BXQ27" s="31"/>
      <c r="BXR27" s="31"/>
      <c r="BXS27" s="31"/>
      <c r="BXT27" s="31"/>
      <c r="BXU27" s="31"/>
      <c r="BXV27" s="31"/>
      <c r="BXW27" s="31"/>
      <c r="BXX27" s="31"/>
      <c r="BXY27" s="31"/>
      <c r="BXZ27" s="31"/>
      <c r="BYA27" s="31"/>
      <c r="BYB27" s="31"/>
      <c r="BYC27" s="31"/>
      <c r="BYD27" s="31"/>
      <c r="BYE27" s="31"/>
      <c r="BYF27" s="31"/>
      <c r="BYG27" s="31"/>
      <c r="BYH27" s="31"/>
      <c r="BYI27" s="31"/>
      <c r="BYJ27" s="31"/>
      <c r="BYK27" s="31"/>
      <c r="BYL27" s="31"/>
      <c r="BYM27" s="31"/>
      <c r="BYN27" s="31"/>
      <c r="BYO27" s="31"/>
      <c r="BYP27" s="31"/>
      <c r="BYQ27" s="31"/>
      <c r="BYR27" s="31"/>
      <c r="BYS27" s="31"/>
      <c r="BYT27" s="31"/>
      <c r="BYU27" s="31"/>
      <c r="BYV27" s="31"/>
      <c r="BYW27" s="31"/>
      <c r="BYX27" s="31"/>
      <c r="BYY27" s="31"/>
      <c r="BYZ27" s="31"/>
      <c r="BZA27" s="31"/>
      <c r="BZB27" s="31"/>
      <c r="BZC27" s="31"/>
      <c r="BZD27" s="31"/>
      <c r="BZE27" s="31"/>
      <c r="BZF27" s="31"/>
      <c r="BZG27" s="31"/>
      <c r="BZH27" s="31"/>
      <c r="BZI27" s="31"/>
      <c r="BZJ27" s="31"/>
      <c r="BZK27" s="31"/>
      <c r="BZL27" s="31"/>
      <c r="BZM27" s="31"/>
      <c r="BZN27" s="31"/>
      <c r="BZO27" s="31"/>
      <c r="BZP27" s="31"/>
      <c r="BZQ27" s="31"/>
      <c r="BZR27" s="31"/>
      <c r="BZS27" s="31"/>
      <c r="BZT27" s="31"/>
      <c r="BZU27" s="31"/>
      <c r="BZV27" s="31"/>
      <c r="BZW27" s="31"/>
      <c r="BZX27" s="31"/>
      <c r="BZY27" s="31"/>
      <c r="BZZ27" s="31"/>
      <c r="CAA27" s="31"/>
      <c r="CAB27" s="31"/>
      <c r="CAC27" s="31"/>
      <c r="CAD27" s="31"/>
      <c r="CAE27" s="31"/>
      <c r="CAF27" s="31"/>
      <c r="CAG27" s="31"/>
      <c r="CAH27" s="31"/>
      <c r="CAI27" s="31"/>
      <c r="CAJ27" s="31"/>
      <c r="CAK27" s="31"/>
      <c r="CAL27" s="31"/>
      <c r="CAM27" s="31"/>
      <c r="CAN27" s="31"/>
      <c r="CAO27" s="31"/>
      <c r="CAP27" s="31"/>
      <c r="CAQ27" s="31"/>
      <c r="CAR27" s="31"/>
      <c r="CAS27" s="31"/>
      <c r="CAT27" s="31"/>
      <c r="CAU27" s="31"/>
      <c r="CAV27" s="31"/>
      <c r="CAW27" s="31"/>
      <c r="CAX27" s="31"/>
      <c r="CAY27" s="31"/>
      <c r="CAZ27" s="31"/>
      <c r="CBA27" s="31"/>
      <c r="CBB27" s="31"/>
      <c r="CBC27" s="31"/>
      <c r="CBD27" s="31"/>
      <c r="CBE27" s="31"/>
      <c r="CBF27" s="31"/>
      <c r="CBG27" s="31"/>
      <c r="CBH27" s="31"/>
      <c r="CBI27" s="31"/>
      <c r="CBJ27" s="31"/>
      <c r="CBK27" s="31"/>
      <c r="CBL27" s="31"/>
      <c r="CBM27" s="31"/>
      <c r="CBN27" s="31"/>
      <c r="CBO27" s="31"/>
      <c r="CBP27" s="31"/>
      <c r="CBQ27" s="31"/>
      <c r="CBR27" s="31"/>
      <c r="CBS27" s="31"/>
      <c r="CBT27" s="31"/>
      <c r="CBU27" s="31"/>
      <c r="CBV27" s="31"/>
      <c r="CBW27" s="31"/>
      <c r="CBX27" s="31"/>
      <c r="CBY27" s="31"/>
      <c r="CBZ27" s="31"/>
      <c r="CCA27" s="31"/>
      <c r="CCB27" s="31"/>
      <c r="CCC27" s="31"/>
      <c r="CCD27" s="31"/>
      <c r="CCE27" s="31"/>
      <c r="CCF27" s="31"/>
      <c r="CCG27" s="31"/>
      <c r="CCH27" s="31"/>
      <c r="CCI27" s="31"/>
      <c r="CCJ27" s="31"/>
      <c r="CCK27" s="31"/>
      <c r="CCL27" s="31"/>
      <c r="CCM27" s="31"/>
      <c r="CCN27" s="31"/>
      <c r="CCO27" s="31"/>
      <c r="CCP27" s="31"/>
      <c r="CCQ27" s="31"/>
      <c r="CCR27" s="31"/>
      <c r="CCS27" s="31"/>
      <c r="CCT27" s="31"/>
      <c r="CCU27" s="31"/>
      <c r="CCV27" s="31"/>
      <c r="CCW27" s="31"/>
      <c r="CCX27" s="31"/>
      <c r="CCY27" s="31"/>
      <c r="CCZ27" s="31"/>
      <c r="CDA27" s="31"/>
      <c r="CDB27" s="31"/>
      <c r="CDC27" s="31"/>
      <c r="CDD27" s="31"/>
      <c r="CDE27" s="31"/>
      <c r="CDF27" s="31"/>
      <c r="CDG27" s="31"/>
      <c r="CDH27" s="31"/>
      <c r="CDI27" s="31"/>
      <c r="CDJ27" s="31"/>
      <c r="CDK27" s="31"/>
      <c r="CDL27" s="31"/>
      <c r="CDM27" s="31"/>
      <c r="CDN27" s="31"/>
      <c r="CDO27" s="31"/>
      <c r="CDP27" s="31"/>
      <c r="CDQ27" s="31"/>
      <c r="CDR27" s="31"/>
      <c r="CDS27" s="31"/>
      <c r="CDT27" s="31"/>
      <c r="CDU27" s="31"/>
      <c r="CDV27" s="31"/>
      <c r="CDW27" s="31"/>
      <c r="CDX27" s="31"/>
      <c r="CDY27" s="31"/>
      <c r="CDZ27" s="31"/>
      <c r="CEA27" s="31"/>
      <c r="CEB27" s="31"/>
      <c r="CEC27" s="31"/>
      <c r="CED27" s="31"/>
      <c r="CEE27" s="31"/>
      <c r="CEF27" s="31"/>
      <c r="CEG27" s="31"/>
      <c r="CEH27" s="31"/>
      <c r="CEI27" s="31"/>
      <c r="CEJ27" s="31"/>
      <c r="CEK27" s="31"/>
      <c r="CEL27" s="31"/>
      <c r="CEM27" s="31"/>
      <c r="CEN27" s="31"/>
      <c r="CEO27" s="31"/>
      <c r="CEP27" s="31"/>
      <c r="CEQ27" s="31"/>
      <c r="CER27" s="31"/>
      <c r="CES27" s="31"/>
      <c r="CET27" s="31"/>
      <c r="CEU27" s="31"/>
      <c r="CEV27" s="31"/>
      <c r="CEW27" s="31"/>
      <c r="CEX27" s="31"/>
      <c r="CEY27" s="31"/>
      <c r="CEZ27" s="31"/>
      <c r="CFA27" s="31"/>
      <c r="CFB27" s="31"/>
      <c r="CFC27" s="31"/>
      <c r="CFD27" s="31"/>
      <c r="CFE27" s="31"/>
      <c r="CFF27" s="31"/>
      <c r="CFG27" s="31"/>
      <c r="CFH27" s="31"/>
      <c r="CFI27" s="31"/>
      <c r="CFJ27" s="31"/>
      <c r="CFK27" s="31"/>
      <c r="CFL27" s="31"/>
      <c r="CFM27" s="31"/>
      <c r="CFN27" s="31"/>
      <c r="CFO27" s="31"/>
      <c r="CFP27" s="31"/>
      <c r="CFQ27" s="31"/>
      <c r="CFR27" s="31"/>
      <c r="CFS27" s="31"/>
      <c r="CFT27" s="31"/>
      <c r="CFU27" s="31"/>
      <c r="CFV27" s="31"/>
      <c r="CFW27" s="31"/>
      <c r="CFX27" s="31"/>
      <c r="CFY27" s="31"/>
      <c r="CFZ27" s="31"/>
      <c r="CGA27" s="31"/>
      <c r="CGB27" s="31"/>
      <c r="CGC27" s="31"/>
      <c r="CGD27" s="31"/>
      <c r="CGE27" s="31"/>
      <c r="CGF27" s="31"/>
      <c r="CGG27" s="31"/>
      <c r="CGH27" s="31"/>
      <c r="CGI27" s="31"/>
      <c r="CGJ27" s="31"/>
      <c r="CGK27" s="31"/>
      <c r="CGL27" s="31"/>
      <c r="CGM27" s="31"/>
      <c r="CGN27" s="31"/>
      <c r="CGO27" s="31"/>
      <c r="CGP27" s="31"/>
      <c r="CGQ27" s="31"/>
      <c r="CGR27" s="31"/>
      <c r="CGS27" s="31"/>
      <c r="CGT27" s="31"/>
      <c r="CGU27" s="31"/>
      <c r="CGV27" s="31"/>
      <c r="CGW27" s="31"/>
      <c r="CGX27" s="31"/>
      <c r="CGY27" s="31"/>
      <c r="CGZ27" s="31"/>
      <c r="CHA27" s="31"/>
      <c r="CHB27" s="31"/>
      <c r="CHC27" s="31"/>
      <c r="CHD27" s="31"/>
      <c r="CHE27" s="31"/>
      <c r="CHF27" s="31"/>
      <c r="CHG27" s="31"/>
      <c r="CHH27" s="31"/>
      <c r="CHI27" s="31"/>
      <c r="CHJ27" s="31"/>
      <c r="CHK27" s="31"/>
      <c r="CHL27" s="31"/>
      <c r="CHM27" s="31"/>
      <c r="CHN27" s="31"/>
      <c r="CHO27" s="31"/>
      <c r="CHP27" s="31"/>
      <c r="CHQ27" s="31"/>
      <c r="CHR27" s="31"/>
      <c r="CHS27" s="31"/>
      <c r="CHT27" s="31"/>
      <c r="CHU27" s="31"/>
      <c r="CHV27" s="31"/>
      <c r="CHW27" s="31"/>
      <c r="CHX27" s="31"/>
      <c r="CHY27" s="31"/>
      <c r="CHZ27" s="31"/>
      <c r="CIA27" s="31"/>
      <c r="CIB27" s="31"/>
      <c r="CIC27" s="31"/>
      <c r="CID27" s="31"/>
      <c r="CIE27" s="31"/>
      <c r="CIF27" s="31"/>
      <c r="CIG27" s="31"/>
      <c r="CIH27" s="31"/>
      <c r="CII27" s="31"/>
      <c r="CIJ27" s="31"/>
      <c r="CIK27" s="31"/>
      <c r="CIL27" s="31"/>
      <c r="CIM27" s="31"/>
      <c r="CIN27" s="31"/>
      <c r="CIO27" s="31"/>
      <c r="CIP27" s="31"/>
      <c r="CIQ27" s="31"/>
      <c r="CIR27" s="31"/>
      <c r="CIS27" s="31"/>
      <c r="CIT27" s="31"/>
      <c r="CIU27" s="31"/>
      <c r="CIV27" s="31"/>
      <c r="CIW27" s="31"/>
      <c r="CIX27" s="31"/>
      <c r="CIY27" s="31"/>
      <c r="CIZ27" s="31"/>
      <c r="CJA27" s="31"/>
      <c r="CJB27" s="31"/>
      <c r="CJC27" s="31"/>
      <c r="CJD27" s="31"/>
      <c r="CJE27" s="31"/>
      <c r="CJF27" s="31"/>
      <c r="CJG27" s="31"/>
      <c r="CJH27" s="31"/>
      <c r="CJI27" s="31"/>
      <c r="CJJ27" s="31"/>
      <c r="CJK27" s="31"/>
      <c r="CJL27" s="31"/>
      <c r="CJM27" s="31"/>
      <c r="CJN27" s="31"/>
      <c r="CJO27" s="31"/>
      <c r="CJP27" s="31"/>
      <c r="CJQ27" s="31"/>
      <c r="CJR27" s="31"/>
      <c r="CJS27" s="31"/>
      <c r="CJT27" s="31"/>
      <c r="CJU27" s="31"/>
      <c r="CJV27" s="31"/>
      <c r="CJW27" s="31"/>
      <c r="CJX27" s="31"/>
      <c r="CJY27" s="31"/>
      <c r="CJZ27" s="31"/>
      <c r="CKA27" s="31"/>
      <c r="CKB27" s="31"/>
      <c r="CKC27" s="31"/>
      <c r="CKD27" s="31"/>
      <c r="CKE27" s="31"/>
      <c r="CKF27" s="31"/>
      <c r="CKG27" s="31"/>
      <c r="CKH27" s="31"/>
      <c r="CKI27" s="31"/>
      <c r="CKJ27" s="31"/>
      <c r="CKK27" s="31"/>
      <c r="CKL27" s="31"/>
      <c r="CKM27" s="31"/>
      <c r="CKN27" s="31"/>
      <c r="CKO27" s="31"/>
      <c r="CKP27" s="31"/>
      <c r="CKQ27" s="31"/>
      <c r="CKR27" s="31"/>
      <c r="CKS27" s="31"/>
      <c r="CKT27" s="31"/>
      <c r="CKU27" s="31"/>
      <c r="CKV27" s="31"/>
      <c r="CKW27" s="31"/>
      <c r="CKX27" s="31"/>
      <c r="CKY27" s="31"/>
      <c r="CKZ27" s="31"/>
      <c r="CLA27" s="31"/>
      <c r="CLB27" s="31"/>
      <c r="CLC27" s="31"/>
      <c r="CLD27" s="31"/>
      <c r="CLE27" s="31"/>
      <c r="CLF27" s="31"/>
      <c r="CLG27" s="31"/>
      <c r="CLH27" s="31"/>
      <c r="CLI27" s="31"/>
      <c r="CLJ27" s="31"/>
      <c r="CLK27" s="31"/>
      <c r="CLL27" s="31"/>
      <c r="CLM27" s="31"/>
      <c r="CLN27" s="31"/>
      <c r="CLO27" s="31"/>
      <c r="CLP27" s="31"/>
      <c r="CLQ27" s="31"/>
      <c r="CLR27" s="31"/>
      <c r="CLS27" s="31"/>
      <c r="CLT27" s="31"/>
      <c r="CLU27" s="31"/>
      <c r="CLV27" s="31"/>
      <c r="CLW27" s="31"/>
      <c r="CLX27" s="31"/>
      <c r="CLY27" s="31"/>
      <c r="CLZ27" s="31"/>
      <c r="CMA27" s="31"/>
      <c r="CMB27" s="31"/>
      <c r="CMC27" s="31"/>
      <c r="CMD27" s="31"/>
      <c r="CME27" s="31"/>
      <c r="CMF27" s="31"/>
      <c r="CMG27" s="31"/>
      <c r="CMH27" s="31"/>
      <c r="CMI27" s="31"/>
      <c r="CMJ27" s="31"/>
      <c r="CMK27" s="31"/>
      <c r="CML27" s="31"/>
      <c r="CMM27" s="31"/>
      <c r="CMN27" s="31"/>
      <c r="CMO27" s="31"/>
      <c r="CMP27" s="31"/>
      <c r="CMQ27" s="31"/>
      <c r="CMR27" s="31"/>
      <c r="CMS27" s="31"/>
      <c r="CMT27" s="31"/>
      <c r="CMU27" s="31"/>
      <c r="CMV27" s="31"/>
      <c r="CMW27" s="31"/>
      <c r="CMX27" s="31"/>
      <c r="CMY27" s="31"/>
      <c r="CMZ27" s="31"/>
      <c r="CNA27" s="31"/>
      <c r="CNB27" s="31"/>
      <c r="CNC27" s="31"/>
      <c r="CND27" s="31"/>
      <c r="CNE27" s="31"/>
      <c r="CNF27" s="31"/>
      <c r="CNG27" s="31"/>
      <c r="CNH27" s="31"/>
      <c r="CNI27" s="31"/>
      <c r="CNJ27" s="31"/>
      <c r="CNK27" s="31"/>
      <c r="CNL27" s="31"/>
      <c r="CNM27" s="31"/>
      <c r="CNN27" s="31"/>
      <c r="CNO27" s="31"/>
      <c r="CNP27" s="31"/>
      <c r="CNQ27" s="31"/>
      <c r="CNR27" s="31"/>
      <c r="CNS27" s="31"/>
      <c r="CNT27" s="31"/>
      <c r="CNU27" s="31"/>
      <c r="CNV27" s="31"/>
      <c r="CNW27" s="31"/>
      <c r="CNX27" s="31"/>
      <c r="CNY27" s="31"/>
      <c r="CNZ27" s="31"/>
      <c r="COA27" s="31"/>
      <c r="COB27" s="31"/>
      <c r="COC27" s="31"/>
      <c r="COD27" s="31"/>
      <c r="COE27" s="31"/>
      <c r="COF27" s="31"/>
      <c r="COG27" s="31"/>
      <c r="COH27" s="31"/>
      <c r="COI27" s="31"/>
      <c r="COJ27" s="31"/>
      <c r="COK27" s="31"/>
      <c r="COL27" s="31"/>
      <c r="COM27" s="31"/>
      <c r="CON27" s="31"/>
      <c r="COO27" s="31"/>
      <c r="COP27" s="31"/>
      <c r="COQ27" s="31"/>
      <c r="COR27" s="31"/>
      <c r="COS27" s="31"/>
      <c r="COT27" s="31"/>
      <c r="COU27" s="31"/>
      <c r="COV27" s="31"/>
      <c r="COW27" s="31"/>
      <c r="COX27" s="31"/>
      <c r="COY27" s="31"/>
      <c r="COZ27" s="31"/>
      <c r="CPA27" s="31"/>
      <c r="CPB27" s="31"/>
      <c r="CPC27" s="31"/>
      <c r="CPD27" s="31"/>
      <c r="CPE27" s="31"/>
      <c r="CPF27" s="31"/>
      <c r="CPG27" s="31"/>
      <c r="CPH27" s="31"/>
      <c r="CPI27" s="31"/>
      <c r="CPJ27" s="31"/>
      <c r="CPK27" s="31"/>
      <c r="CPL27" s="31"/>
      <c r="CPM27" s="31"/>
      <c r="CPN27" s="31"/>
      <c r="CPO27" s="31"/>
      <c r="CPP27" s="31"/>
      <c r="CPQ27" s="31"/>
      <c r="CPR27" s="31"/>
      <c r="CPS27" s="31"/>
      <c r="CPT27" s="31"/>
      <c r="CPU27" s="31"/>
      <c r="CPV27" s="31"/>
      <c r="CPW27" s="31"/>
      <c r="CPX27" s="31"/>
      <c r="CPY27" s="31"/>
      <c r="CPZ27" s="31"/>
      <c r="CQA27" s="31"/>
      <c r="CQB27" s="31"/>
      <c r="CQC27" s="31"/>
      <c r="CQD27" s="31"/>
      <c r="CQE27" s="31"/>
      <c r="CQF27" s="31"/>
      <c r="CQG27" s="31"/>
      <c r="CQH27" s="31"/>
      <c r="CQI27" s="31"/>
      <c r="CQJ27" s="31"/>
      <c r="CQK27" s="31"/>
      <c r="CQL27" s="31"/>
      <c r="CQM27" s="31"/>
      <c r="CQN27" s="31"/>
      <c r="CQO27" s="31"/>
      <c r="CQP27" s="31"/>
      <c r="CQQ27" s="31"/>
      <c r="CQR27" s="31"/>
      <c r="CQS27" s="31"/>
      <c r="CQT27" s="31"/>
      <c r="CQU27" s="31"/>
      <c r="CQV27" s="31"/>
      <c r="CQW27" s="31"/>
      <c r="CQX27" s="31"/>
      <c r="CQY27" s="31"/>
      <c r="CQZ27" s="31"/>
      <c r="CRA27" s="31"/>
      <c r="CRB27" s="31"/>
      <c r="CRC27" s="31"/>
      <c r="CRD27" s="31"/>
      <c r="CRE27" s="31"/>
      <c r="CRF27" s="31"/>
      <c r="CRG27" s="31"/>
      <c r="CRH27" s="31"/>
      <c r="CRI27" s="31"/>
      <c r="CRJ27" s="31"/>
      <c r="CRK27" s="31"/>
      <c r="CRL27" s="31"/>
      <c r="CRM27" s="31"/>
      <c r="CRN27" s="31"/>
      <c r="CRO27" s="31"/>
      <c r="CRP27" s="31"/>
      <c r="CRQ27" s="31"/>
      <c r="CRR27" s="31"/>
      <c r="CRS27" s="31"/>
      <c r="CRT27" s="31"/>
      <c r="CRU27" s="31"/>
      <c r="CRV27" s="31"/>
      <c r="CRW27" s="31"/>
      <c r="CRX27" s="31"/>
      <c r="CRY27" s="31"/>
      <c r="CRZ27" s="31"/>
      <c r="CSA27" s="31"/>
      <c r="CSB27" s="31"/>
      <c r="CSC27" s="31"/>
      <c r="CSD27" s="31"/>
      <c r="CSE27" s="31"/>
      <c r="CSF27" s="31"/>
      <c r="CSG27" s="31"/>
      <c r="CSH27" s="31"/>
      <c r="CSI27" s="31"/>
      <c r="CSJ27" s="31"/>
      <c r="CSK27" s="31"/>
      <c r="CSL27" s="31"/>
      <c r="CSM27" s="31"/>
      <c r="CSN27" s="31"/>
      <c r="CSO27" s="31"/>
      <c r="CSP27" s="31"/>
      <c r="CSQ27" s="31"/>
      <c r="CSR27" s="31"/>
      <c r="CSS27" s="31"/>
      <c r="CST27" s="31"/>
      <c r="CSU27" s="31"/>
      <c r="CSV27" s="31"/>
      <c r="CSW27" s="31"/>
      <c r="CSX27" s="31"/>
      <c r="CSY27" s="31"/>
      <c r="CSZ27" s="31"/>
      <c r="CTA27" s="31"/>
      <c r="CTB27" s="31"/>
      <c r="CTC27" s="31"/>
      <c r="CTD27" s="31"/>
      <c r="CTE27" s="31"/>
      <c r="CTF27" s="31"/>
      <c r="CTG27" s="31"/>
      <c r="CTH27" s="31"/>
      <c r="CTI27" s="31"/>
      <c r="CTJ27" s="31"/>
      <c r="CTK27" s="31"/>
      <c r="CTL27" s="31"/>
      <c r="CTM27" s="31"/>
      <c r="CTN27" s="31"/>
      <c r="CTO27" s="31"/>
      <c r="CTP27" s="31"/>
      <c r="CTQ27" s="31"/>
      <c r="CTR27" s="31"/>
      <c r="CTS27" s="31"/>
      <c r="CTT27" s="31"/>
      <c r="CTU27" s="31"/>
      <c r="CTV27" s="31"/>
      <c r="CTW27" s="31"/>
      <c r="CTX27" s="31"/>
      <c r="CTY27" s="31"/>
      <c r="CTZ27" s="31"/>
      <c r="CUA27" s="31"/>
      <c r="CUB27" s="31"/>
      <c r="CUC27" s="31"/>
      <c r="CUD27" s="31"/>
      <c r="CUE27" s="31"/>
      <c r="CUF27" s="31"/>
      <c r="CUG27" s="31"/>
      <c r="CUH27" s="31"/>
      <c r="CUI27" s="31"/>
      <c r="CUJ27" s="31"/>
      <c r="CUK27" s="31"/>
      <c r="CUL27" s="31"/>
      <c r="CUM27" s="31"/>
      <c r="CUN27" s="31"/>
      <c r="CUO27" s="31"/>
      <c r="CUP27" s="31"/>
      <c r="CUQ27" s="31"/>
      <c r="CUR27" s="31"/>
      <c r="CUS27" s="31"/>
      <c r="CUT27" s="31"/>
      <c r="CUU27" s="31"/>
      <c r="CUV27" s="31"/>
      <c r="CUW27" s="31"/>
      <c r="CUX27" s="31"/>
      <c r="CUY27" s="31"/>
      <c r="CUZ27" s="31"/>
      <c r="CVA27" s="31"/>
      <c r="CVB27" s="31"/>
      <c r="CVC27" s="31"/>
      <c r="CVD27" s="31"/>
      <c r="CVE27" s="31"/>
      <c r="CVF27" s="31"/>
      <c r="CVG27" s="31"/>
      <c r="CVH27" s="31"/>
      <c r="CVI27" s="31"/>
      <c r="CVJ27" s="31"/>
      <c r="CVK27" s="31"/>
      <c r="CVL27" s="31"/>
      <c r="CVM27" s="31"/>
      <c r="CVN27" s="31"/>
      <c r="CVO27" s="31"/>
      <c r="CVP27" s="31"/>
      <c r="CVQ27" s="31"/>
      <c r="CVR27" s="31"/>
      <c r="CVS27" s="31"/>
      <c r="CVT27" s="31"/>
      <c r="CVU27" s="31"/>
      <c r="CVV27" s="31"/>
      <c r="CVW27" s="31"/>
      <c r="CVX27" s="31"/>
      <c r="CVY27" s="31"/>
      <c r="CVZ27" s="31"/>
      <c r="CWA27" s="31"/>
      <c r="CWB27" s="31"/>
      <c r="CWC27" s="31"/>
      <c r="CWD27" s="31"/>
      <c r="CWE27" s="31"/>
      <c r="CWF27" s="31"/>
      <c r="CWG27" s="31"/>
      <c r="CWH27" s="31"/>
      <c r="CWI27" s="31"/>
      <c r="CWJ27" s="31"/>
      <c r="CWK27" s="31"/>
      <c r="CWL27" s="31"/>
      <c r="CWM27" s="31"/>
      <c r="CWN27" s="31"/>
      <c r="CWO27" s="31"/>
      <c r="CWP27" s="31"/>
      <c r="CWQ27" s="31"/>
      <c r="CWR27" s="31"/>
      <c r="CWS27" s="31"/>
      <c r="CWT27" s="31"/>
      <c r="CWU27" s="31"/>
      <c r="CWV27" s="31"/>
      <c r="CWW27" s="31"/>
      <c r="CWX27" s="31"/>
      <c r="CWY27" s="31"/>
      <c r="CWZ27" s="31"/>
      <c r="CXA27" s="31"/>
      <c r="CXB27" s="31"/>
      <c r="CXC27" s="31"/>
      <c r="CXD27" s="31"/>
      <c r="CXE27" s="31"/>
      <c r="CXF27" s="31"/>
      <c r="CXG27" s="31"/>
      <c r="CXH27" s="31"/>
      <c r="CXI27" s="31"/>
      <c r="CXJ27" s="31"/>
      <c r="CXK27" s="31"/>
      <c r="CXL27" s="31"/>
      <c r="CXM27" s="31"/>
      <c r="CXN27" s="31"/>
      <c r="CXO27" s="31"/>
      <c r="CXP27" s="31"/>
      <c r="CXQ27" s="31"/>
      <c r="CXR27" s="31"/>
      <c r="CXS27" s="31"/>
      <c r="CXT27" s="31"/>
      <c r="CXU27" s="31"/>
      <c r="CXV27" s="31"/>
      <c r="CXW27" s="31"/>
      <c r="CXX27" s="31"/>
      <c r="CXY27" s="31"/>
      <c r="CXZ27" s="31"/>
      <c r="CYA27" s="31"/>
      <c r="CYB27" s="31"/>
      <c r="CYC27" s="31"/>
      <c r="CYD27" s="31"/>
      <c r="CYE27" s="31"/>
      <c r="CYF27" s="31"/>
      <c r="CYG27" s="31"/>
      <c r="CYH27" s="31"/>
      <c r="CYI27" s="31"/>
      <c r="CYJ27" s="31"/>
      <c r="CYK27" s="31"/>
      <c r="CYL27" s="31"/>
      <c r="CYM27" s="31"/>
      <c r="CYN27" s="31"/>
      <c r="CYO27" s="31"/>
      <c r="CYP27" s="31"/>
      <c r="CYQ27" s="31"/>
      <c r="CYR27" s="31"/>
      <c r="CYS27" s="31"/>
      <c r="CYT27" s="31"/>
      <c r="CYU27" s="31"/>
      <c r="CYV27" s="31"/>
      <c r="CYW27" s="31"/>
      <c r="CYX27" s="31"/>
      <c r="CYY27" s="31"/>
      <c r="CYZ27" s="31"/>
      <c r="CZA27" s="31"/>
      <c r="CZB27" s="31"/>
      <c r="CZC27" s="31"/>
      <c r="CZD27" s="31"/>
      <c r="CZE27" s="31"/>
      <c r="CZF27" s="31"/>
      <c r="CZG27" s="31"/>
      <c r="CZH27" s="31"/>
      <c r="CZI27" s="31"/>
      <c r="CZJ27" s="31"/>
      <c r="CZK27" s="31"/>
      <c r="CZL27" s="31"/>
      <c r="CZM27" s="31"/>
      <c r="CZN27" s="31"/>
      <c r="CZO27" s="31"/>
      <c r="CZP27" s="31"/>
      <c r="CZQ27" s="31"/>
      <c r="CZR27" s="31"/>
      <c r="CZS27" s="31"/>
      <c r="CZT27" s="31"/>
      <c r="CZU27" s="31"/>
      <c r="CZV27" s="31"/>
      <c r="CZW27" s="31"/>
      <c r="CZX27" s="31"/>
      <c r="CZY27" s="31"/>
      <c r="CZZ27" s="31"/>
      <c r="DAA27" s="31"/>
      <c r="DAB27" s="31"/>
      <c r="DAC27" s="31"/>
      <c r="DAD27" s="31"/>
      <c r="DAE27" s="31"/>
      <c r="DAF27" s="31"/>
      <c r="DAG27" s="31"/>
      <c r="DAH27" s="31"/>
      <c r="DAI27" s="31"/>
      <c r="DAJ27" s="31"/>
      <c r="DAK27" s="31"/>
      <c r="DAL27" s="31"/>
      <c r="DAM27" s="31"/>
      <c r="DAN27" s="31"/>
      <c r="DAO27" s="31"/>
      <c r="DAP27" s="31"/>
      <c r="DAQ27" s="31"/>
      <c r="DAR27" s="31"/>
      <c r="DAS27" s="31"/>
      <c r="DAT27" s="31"/>
      <c r="DAU27" s="31"/>
      <c r="DAV27" s="31"/>
      <c r="DAW27" s="31"/>
      <c r="DAX27" s="31"/>
      <c r="DAY27" s="31"/>
      <c r="DAZ27" s="31"/>
      <c r="DBA27" s="31"/>
      <c r="DBB27" s="31"/>
      <c r="DBC27" s="31"/>
      <c r="DBD27" s="31"/>
      <c r="DBE27" s="31"/>
      <c r="DBF27" s="31"/>
      <c r="DBG27" s="31"/>
      <c r="DBH27" s="31"/>
      <c r="DBI27" s="31"/>
      <c r="DBJ27" s="31"/>
      <c r="DBK27" s="31"/>
      <c r="DBL27" s="31"/>
      <c r="DBM27" s="31"/>
      <c r="DBN27" s="31"/>
      <c r="DBO27" s="31"/>
      <c r="DBP27" s="31"/>
      <c r="DBQ27" s="31"/>
      <c r="DBR27" s="31"/>
      <c r="DBS27" s="31"/>
      <c r="DBT27" s="31"/>
      <c r="DBU27" s="31"/>
      <c r="DBV27" s="31"/>
      <c r="DBW27" s="31"/>
      <c r="DBX27" s="31"/>
      <c r="DBY27" s="31"/>
      <c r="DBZ27" s="31"/>
      <c r="DCA27" s="31"/>
      <c r="DCB27" s="31"/>
      <c r="DCC27" s="31"/>
      <c r="DCD27" s="31"/>
      <c r="DCE27" s="31"/>
      <c r="DCF27" s="31"/>
      <c r="DCG27" s="31"/>
      <c r="DCH27" s="31"/>
      <c r="DCI27" s="31"/>
      <c r="DCJ27" s="31"/>
      <c r="DCK27" s="31"/>
      <c r="DCL27" s="31"/>
      <c r="DCM27" s="31"/>
      <c r="DCN27" s="31"/>
      <c r="DCO27" s="31"/>
      <c r="DCP27" s="31"/>
      <c r="DCQ27" s="31"/>
      <c r="DCR27" s="31"/>
      <c r="DCS27" s="31"/>
      <c r="DCT27" s="31"/>
      <c r="DCU27" s="31"/>
      <c r="DCV27" s="31"/>
      <c r="DCW27" s="31"/>
      <c r="DCX27" s="31"/>
      <c r="DCY27" s="31"/>
      <c r="DCZ27" s="31"/>
      <c r="DDA27" s="31"/>
      <c r="DDB27" s="31"/>
      <c r="DDC27" s="31"/>
      <c r="DDD27" s="31"/>
      <c r="DDE27" s="31"/>
      <c r="DDF27" s="31"/>
      <c r="DDG27" s="31"/>
      <c r="DDH27" s="31"/>
      <c r="DDI27" s="31"/>
      <c r="DDJ27" s="31"/>
      <c r="DDK27" s="31"/>
      <c r="DDL27" s="31"/>
      <c r="DDM27" s="31"/>
      <c r="DDN27" s="31"/>
      <c r="DDO27" s="31"/>
      <c r="DDP27" s="31"/>
      <c r="DDQ27" s="31"/>
      <c r="DDR27" s="31"/>
      <c r="DDS27" s="31"/>
      <c r="DDT27" s="31"/>
      <c r="DDU27" s="31"/>
      <c r="DDV27" s="31"/>
      <c r="DDW27" s="31"/>
      <c r="DDX27" s="31"/>
      <c r="DDY27" s="31"/>
      <c r="DDZ27" s="31"/>
      <c r="DEA27" s="31"/>
      <c r="DEB27" s="31"/>
      <c r="DEC27" s="31"/>
      <c r="DED27" s="31"/>
      <c r="DEE27" s="31"/>
      <c r="DEF27" s="31"/>
      <c r="DEG27" s="31"/>
      <c r="DEH27" s="31"/>
      <c r="DEI27" s="31"/>
      <c r="DEJ27" s="31"/>
      <c r="DEK27" s="31"/>
      <c r="DEL27" s="31"/>
      <c r="DEM27" s="31"/>
      <c r="DEN27" s="31"/>
      <c r="DEO27" s="31"/>
      <c r="DEP27" s="31"/>
      <c r="DEQ27" s="31"/>
      <c r="DER27" s="31"/>
      <c r="DES27" s="31"/>
      <c r="DET27" s="31"/>
      <c r="DEU27" s="31"/>
      <c r="DEV27" s="31"/>
      <c r="DEW27" s="31"/>
      <c r="DEX27" s="31"/>
      <c r="DEY27" s="31"/>
      <c r="DEZ27" s="31"/>
      <c r="DFA27" s="31"/>
      <c r="DFB27" s="31"/>
      <c r="DFC27" s="31"/>
      <c r="DFD27" s="31"/>
      <c r="DFE27" s="31"/>
      <c r="DFF27" s="31"/>
      <c r="DFG27" s="31"/>
      <c r="DFH27" s="31"/>
      <c r="DFI27" s="31"/>
      <c r="DFJ27" s="31"/>
      <c r="DFK27" s="31"/>
      <c r="DFL27" s="31"/>
      <c r="DFM27" s="31"/>
      <c r="DFN27" s="31"/>
      <c r="DFO27" s="31"/>
      <c r="DFP27" s="31"/>
      <c r="DFQ27" s="31"/>
      <c r="DFR27" s="31"/>
      <c r="DFS27" s="31"/>
      <c r="DFT27" s="31"/>
      <c r="DFU27" s="31"/>
      <c r="DFV27" s="31"/>
      <c r="DFW27" s="31"/>
      <c r="DFX27" s="31"/>
      <c r="DFY27" s="31"/>
      <c r="DFZ27" s="31"/>
      <c r="DGA27" s="31"/>
      <c r="DGB27" s="31"/>
      <c r="DGC27" s="31"/>
      <c r="DGD27" s="31"/>
      <c r="DGE27" s="31"/>
      <c r="DGF27" s="31"/>
      <c r="DGG27" s="31"/>
      <c r="DGH27" s="31"/>
      <c r="DGI27" s="31"/>
      <c r="DGJ27" s="31"/>
      <c r="DGK27" s="31"/>
      <c r="DGL27" s="31"/>
      <c r="DGM27" s="31"/>
      <c r="DGN27" s="31"/>
      <c r="DGO27" s="31"/>
      <c r="DGP27" s="31"/>
      <c r="DGQ27" s="31"/>
      <c r="DGR27" s="31"/>
      <c r="DGS27" s="31"/>
      <c r="DGT27" s="31"/>
      <c r="DGU27" s="31"/>
      <c r="DGV27" s="31"/>
      <c r="DGW27" s="31"/>
      <c r="DGX27" s="31"/>
      <c r="DGY27" s="31"/>
      <c r="DGZ27" s="31"/>
      <c r="DHA27" s="31"/>
      <c r="DHB27" s="31"/>
      <c r="DHC27" s="31"/>
      <c r="DHD27" s="31"/>
      <c r="DHE27" s="31"/>
      <c r="DHF27" s="31"/>
      <c r="DHG27" s="31"/>
      <c r="DHH27" s="31"/>
      <c r="DHI27" s="31"/>
      <c r="DHJ27" s="31"/>
      <c r="DHK27" s="31"/>
      <c r="DHL27" s="31"/>
      <c r="DHM27" s="31"/>
      <c r="DHN27" s="31"/>
      <c r="DHO27" s="31"/>
      <c r="DHP27" s="31"/>
      <c r="DHQ27" s="31"/>
      <c r="DHR27" s="31"/>
      <c r="DHS27" s="31"/>
      <c r="DHT27" s="31"/>
      <c r="DHU27" s="31"/>
      <c r="DHV27" s="31"/>
      <c r="DHW27" s="31"/>
      <c r="DHX27" s="31"/>
      <c r="DHY27" s="31"/>
      <c r="DHZ27" s="31"/>
      <c r="DIA27" s="31"/>
      <c r="DIB27" s="31"/>
      <c r="DIC27" s="31"/>
      <c r="DID27" s="31"/>
      <c r="DIE27" s="31"/>
      <c r="DIF27" s="31"/>
      <c r="DIG27" s="31"/>
      <c r="DIH27" s="31"/>
      <c r="DII27" s="31"/>
      <c r="DIJ27" s="31"/>
      <c r="DIK27" s="31"/>
      <c r="DIL27" s="31"/>
      <c r="DIM27" s="31"/>
      <c r="DIN27" s="31"/>
      <c r="DIO27" s="31"/>
      <c r="DIP27" s="31"/>
      <c r="DIQ27" s="31"/>
      <c r="DIR27" s="31"/>
      <c r="DIS27" s="31"/>
      <c r="DIT27" s="31"/>
      <c r="DIU27" s="31"/>
      <c r="DIV27" s="31"/>
      <c r="DIW27" s="31"/>
      <c r="DIX27" s="31"/>
      <c r="DIY27" s="31"/>
      <c r="DIZ27" s="31"/>
      <c r="DJA27" s="31"/>
      <c r="DJB27" s="31"/>
      <c r="DJC27" s="31"/>
      <c r="DJD27" s="31"/>
      <c r="DJE27" s="31"/>
      <c r="DJF27" s="31"/>
      <c r="DJG27" s="31"/>
      <c r="DJH27" s="31"/>
      <c r="DJI27" s="31"/>
      <c r="DJJ27" s="31"/>
      <c r="DJK27" s="31"/>
      <c r="DJL27" s="31"/>
      <c r="DJM27" s="31"/>
      <c r="DJN27" s="31"/>
      <c r="DJO27" s="31"/>
      <c r="DJP27" s="31"/>
      <c r="DJQ27" s="31"/>
      <c r="DJR27" s="31"/>
      <c r="DJS27" s="31"/>
      <c r="DJT27" s="31"/>
      <c r="DJU27" s="31"/>
      <c r="DJV27" s="31"/>
      <c r="DJW27" s="31"/>
      <c r="DJX27" s="31"/>
      <c r="DJY27" s="31"/>
      <c r="DJZ27" s="31"/>
      <c r="DKA27" s="31"/>
      <c r="DKB27" s="31"/>
      <c r="DKC27" s="31"/>
      <c r="DKD27" s="31"/>
      <c r="DKE27" s="31"/>
      <c r="DKF27" s="31"/>
      <c r="DKG27" s="31"/>
      <c r="DKH27" s="31"/>
      <c r="DKI27" s="31"/>
      <c r="DKJ27" s="31"/>
      <c r="DKK27" s="31"/>
      <c r="DKL27" s="31"/>
      <c r="DKM27" s="31"/>
      <c r="DKN27" s="31"/>
      <c r="DKO27" s="31"/>
      <c r="DKP27" s="31"/>
      <c r="DKQ27" s="31"/>
      <c r="DKR27" s="31"/>
      <c r="DKS27" s="31"/>
      <c r="DKT27" s="31"/>
      <c r="DKU27" s="31"/>
      <c r="DKV27" s="31"/>
      <c r="DKW27" s="31"/>
      <c r="DKX27" s="31"/>
      <c r="DKY27" s="31"/>
      <c r="DKZ27" s="31"/>
      <c r="DLA27" s="31"/>
      <c r="DLB27" s="31"/>
      <c r="DLC27" s="31"/>
      <c r="DLD27" s="31"/>
      <c r="DLE27" s="31"/>
      <c r="DLF27" s="31"/>
      <c r="DLG27" s="31"/>
      <c r="DLH27" s="31"/>
      <c r="DLI27" s="31"/>
      <c r="DLJ27" s="31"/>
      <c r="DLK27" s="31"/>
      <c r="DLL27" s="31"/>
      <c r="DLM27" s="31"/>
      <c r="DLN27" s="31"/>
      <c r="DLO27" s="31"/>
      <c r="DLP27" s="31"/>
      <c r="DLQ27" s="31"/>
      <c r="DLR27" s="31"/>
      <c r="DLS27" s="31"/>
      <c r="DLT27" s="31"/>
      <c r="DLU27" s="31"/>
      <c r="DLV27" s="31"/>
      <c r="DLW27" s="31"/>
      <c r="DLX27" s="31"/>
      <c r="DLY27" s="31"/>
      <c r="DLZ27" s="31"/>
      <c r="DMA27" s="31"/>
      <c r="DMB27" s="31"/>
      <c r="DMC27" s="31"/>
      <c r="DMD27" s="31"/>
      <c r="DME27" s="31"/>
      <c r="DMF27" s="31"/>
      <c r="DMG27" s="31"/>
      <c r="DMH27" s="31"/>
      <c r="DMI27" s="31"/>
      <c r="DMJ27" s="31"/>
      <c r="DMK27" s="31"/>
      <c r="DML27" s="31"/>
      <c r="DMM27" s="31"/>
      <c r="DMN27" s="31"/>
      <c r="DMO27" s="31"/>
      <c r="DMP27" s="31"/>
      <c r="DMQ27" s="31"/>
      <c r="DMR27" s="31"/>
      <c r="DMS27" s="31"/>
      <c r="DMT27" s="31"/>
      <c r="DMU27" s="31"/>
      <c r="DMV27" s="31"/>
      <c r="DMW27" s="31"/>
      <c r="DMX27" s="31"/>
      <c r="DMY27" s="31"/>
      <c r="DMZ27" s="31"/>
      <c r="DNA27" s="31"/>
      <c r="DNB27" s="31"/>
      <c r="DNC27" s="31"/>
      <c r="DND27" s="31"/>
      <c r="DNE27" s="31"/>
      <c r="DNF27" s="31"/>
      <c r="DNG27" s="31"/>
      <c r="DNH27" s="31"/>
      <c r="DNI27" s="31"/>
      <c r="DNJ27" s="31"/>
      <c r="DNK27" s="31"/>
      <c r="DNL27" s="31"/>
      <c r="DNM27" s="31"/>
      <c r="DNN27" s="31"/>
      <c r="DNO27" s="31"/>
      <c r="DNP27" s="31"/>
      <c r="DNQ27" s="31"/>
      <c r="DNR27" s="31"/>
      <c r="DNS27" s="31"/>
      <c r="DNT27" s="31"/>
      <c r="DNU27" s="31"/>
      <c r="DNV27" s="31"/>
      <c r="DNW27" s="31"/>
      <c r="DNX27" s="31"/>
      <c r="DNY27" s="31"/>
      <c r="DNZ27" s="31"/>
      <c r="DOA27" s="31"/>
      <c r="DOB27" s="31"/>
      <c r="DOC27" s="31"/>
      <c r="DOD27" s="31"/>
      <c r="DOE27" s="31"/>
      <c r="DOF27" s="31"/>
      <c r="DOG27" s="31"/>
      <c r="DOH27" s="31"/>
      <c r="DOI27" s="31"/>
      <c r="DOJ27" s="31"/>
      <c r="DOK27" s="31"/>
      <c r="DOL27" s="31"/>
      <c r="DOM27" s="31"/>
      <c r="DON27" s="31"/>
      <c r="DOO27" s="31"/>
      <c r="DOP27" s="31"/>
      <c r="DOQ27" s="31"/>
      <c r="DOR27" s="31"/>
      <c r="DOS27" s="31"/>
      <c r="DOT27" s="31"/>
      <c r="DOU27" s="31"/>
      <c r="DOV27" s="31"/>
      <c r="DOW27" s="31"/>
      <c r="DOX27" s="31"/>
      <c r="DOY27" s="31"/>
      <c r="DOZ27" s="31"/>
      <c r="DPA27" s="31"/>
      <c r="DPB27" s="31"/>
      <c r="DPC27" s="31"/>
      <c r="DPD27" s="31"/>
      <c r="DPE27" s="31"/>
      <c r="DPF27" s="31"/>
      <c r="DPG27" s="31"/>
      <c r="DPH27" s="31"/>
      <c r="DPI27" s="31"/>
      <c r="DPJ27" s="31"/>
      <c r="DPK27" s="31"/>
      <c r="DPL27" s="31"/>
      <c r="DPM27" s="31"/>
      <c r="DPN27" s="31"/>
      <c r="DPO27" s="31"/>
      <c r="DPP27" s="31"/>
      <c r="DPQ27" s="31"/>
      <c r="DPR27" s="31"/>
      <c r="DPS27" s="31"/>
      <c r="DPT27" s="31"/>
      <c r="DPU27" s="31"/>
      <c r="DPV27" s="31"/>
      <c r="DPW27" s="31"/>
      <c r="DPX27" s="31"/>
      <c r="DPY27" s="31"/>
      <c r="DPZ27" s="31"/>
      <c r="DQA27" s="31"/>
      <c r="DQB27" s="31"/>
      <c r="DQC27" s="31"/>
      <c r="DQD27" s="31"/>
      <c r="DQE27" s="31"/>
      <c r="DQF27" s="31"/>
      <c r="DQG27" s="31"/>
      <c r="DQH27" s="31"/>
      <c r="DQI27" s="31"/>
      <c r="DQJ27" s="31"/>
      <c r="DQK27" s="31"/>
      <c r="DQL27" s="31"/>
      <c r="DQM27" s="31"/>
      <c r="DQN27" s="31"/>
      <c r="DQO27" s="31"/>
      <c r="DQP27" s="31"/>
      <c r="DQQ27" s="31"/>
      <c r="DQR27" s="31"/>
      <c r="DQS27" s="31"/>
      <c r="DQT27" s="31"/>
      <c r="DQU27" s="31"/>
      <c r="DQV27" s="31"/>
      <c r="DQW27" s="31"/>
      <c r="DQX27" s="31"/>
      <c r="DQY27" s="31"/>
      <c r="DQZ27" s="31"/>
      <c r="DRA27" s="31"/>
      <c r="DRB27" s="31"/>
      <c r="DRC27" s="31"/>
      <c r="DRD27" s="31"/>
      <c r="DRE27" s="31"/>
      <c r="DRF27" s="31"/>
      <c r="DRG27" s="31"/>
      <c r="DRH27" s="31"/>
      <c r="DRI27" s="31"/>
      <c r="DRJ27" s="31"/>
      <c r="DRK27" s="31"/>
      <c r="DRL27" s="31"/>
      <c r="DRM27" s="31"/>
      <c r="DRN27" s="31"/>
      <c r="DRO27" s="31"/>
      <c r="DRP27" s="31"/>
      <c r="DRQ27" s="31"/>
      <c r="DRR27" s="31"/>
      <c r="DRS27" s="31"/>
      <c r="DRT27" s="31"/>
      <c r="DRU27" s="31"/>
      <c r="DRV27" s="31"/>
      <c r="DRW27" s="31"/>
      <c r="DRX27" s="31"/>
      <c r="DRY27" s="31"/>
      <c r="DRZ27" s="31"/>
      <c r="DSA27" s="31"/>
      <c r="DSB27" s="31"/>
      <c r="DSC27" s="31"/>
      <c r="DSD27" s="31"/>
      <c r="DSE27" s="31"/>
      <c r="DSF27" s="31"/>
      <c r="DSG27" s="31"/>
      <c r="DSH27" s="31"/>
      <c r="DSI27" s="31"/>
      <c r="DSJ27" s="31"/>
      <c r="DSK27" s="31"/>
      <c r="DSL27" s="31"/>
      <c r="DSM27" s="31"/>
      <c r="DSN27" s="31"/>
      <c r="DSO27" s="31"/>
      <c r="DSP27" s="31"/>
      <c r="DSQ27" s="31"/>
      <c r="DSR27" s="31"/>
      <c r="DSS27" s="31"/>
      <c r="DST27" s="31"/>
      <c r="DSU27" s="31"/>
      <c r="DSV27" s="31"/>
      <c r="DSW27" s="31"/>
      <c r="DSX27" s="31"/>
      <c r="DSY27" s="31"/>
      <c r="DSZ27" s="31"/>
      <c r="DTA27" s="31"/>
      <c r="DTB27" s="31"/>
      <c r="DTC27" s="31"/>
      <c r="DTD27" s="31"/>
      <c r="DTE27" s="31"/>
      <c r="DTF27" s="31"/>
      <c r="DTG27" s="31"/>
      <c r="DTH27" s="31"/>
      <c r="DTI27" s="31"/>
      <c r="DTJ27" s="31"/>
      <c r="DTK27" s="31"/>
      <c r="DTL27" s="31"/>
      <c r="DTM27" s="31"/>
      <c r="DTN27" s="31"/>
      <c r="DTO27" s="31"/>
      <c r="DTP27" s="31"/>
      <c r="DTQ27" s="31"/>
      <c r="DTR27" s="31"/>
      <c r="DTS27" s="31"/>
      <c r="DTT27" s="31"/>
      <c r="DTU27" s="31"/>
      <c r="DTV27" s="31"/>
      <c r="DTW27" s="31"/>
      <c r="DTX27" s="31"/>
      <c r="DTY27" s="31"/>
      <c r="DTZ27" s="31"/>
      <c r="DUA27" s="31"/>
      <c r="DUB27" s="31"/>
      <c r="DUC27" s="31"/>
      <c r="DUD27" s="31"/>
      <c r="DUE27" s="31"/>
      <c r="DUF27" s="31"/>
      <c r="DUG27" s="31"/>
      <c r="DUH27" s="31"/>
      <c r="DUI27" s="31"/>
      <c r="DUJ27" s="31"/>
      <c r="DUK27" s="31"/>
      <c r="DUL27" s="31"/>
      <c r="DUM27" s="31"/>
      <c r="DUN27" s="31"/>
      <c r="DUO27" s="31"/>
      <c r="DUP27" s="31"/>
      <c r="DUQ27" s="31"/>
      <c r="DUR27" s="31"/>
      <c r="DUS27" s="31"/>
      <c r="DUT27" s="31"/>
      <c r="DUU27" s="31"/>
      <c r="DUV27" s="31"/>
      <c r="DUW27" s="31"/>
      <c r="DUX27" s="31"/>
      <c r="DUY27" s="31"/>
      <c r="DUZ27" s="31"/>
      <c r="DVA27" s="31"/>
      <c r="DVB27" s="31"/>
      <c r="DVC27" s="31"/>
      <c r="DVD27" s="31"/>
      <c r="DVE27" s="31"/>
      <c r="DVF27" s="31"/>
      <c r="DVG27" s="31"/>
      <c r="DVH27" s="31"/>
      <c r="DVI27" s="31"/>
      <c r="DVJ27" s="31"/>
      <c r="DVK27" s="31"/>
      <c r="DVL27" s="31"/>
      <c r="DVM27" s="31"/>
      <c r="DVN27" s="31"/>
      <c r="DVO27" s="31"/>
      <c r="DVP27" s="31"/>
      <c r="DVQ27" s="31"/>
      <c r="DVR27" s="31"/>
      <c r="DVS27" s="31"/>
      <c r="DVT27" s="31"/>
      <c r="DVU27" s="31"/>
      <c r="DVV27" s="31"/>
      <c r="DVW27" s="31"/>
      <c r="DVX27" s="31"/>
      <c r="DVY27" s="31"/>
      <c r="DVZ27" s="31"/>
      <c r="DWA27" s="31"/>
      <c r="DWB27" s="31"/>
      <c r="DWC27" s="31"/>
      <c r="DWD27" s="31"/>
      <c r="DWE27" s="31"/>
      <c r="DWF27" s="31"/>
      <c r="DWG27" s="31"/>
      <c r="DWH27" s="31"/>
      <c r="DWI27" s="31"/>
      <c r="DWJ27" s="31"/>
      <c r="DWK27" s="31"/>
      <c r="DWL27" s="31"/>
      <c r="DWM27" s="31"/>
      <c r="DWN27" s="31"/>
      <c r="DWO27" s="31"/>
      <c r="DWP27" s="31"/>
      <c r="DWQ27" s="31"/>
      <c r="DWR27" s="31"/>
      <c r="DWS27" s="31"/>
      <c r="DWT27" s="31"/>
      <c r="DWU27" s="31"/>
      <c r="DWV27" s="31"/>
      <c r="DWW27" s="31"/>
      <c r="DWX27" s="31"/>
      <c r="DWY27" s="31"/>
      <c r="DWZ27" s="31"/>
      <c r="DXA27" s="31"/>
      <c r="DXB27" s="31"/>
      <c r="DXC27" s="31"/>
      <c r="DXD27" s="31"/>
      <c r="DXE27" s="31"/>
      <c r="DXF27" s="31"/>
      <c r="DXG27" s="31"/>
      <c r="DXH27" s="31"/>
      <c r="DXI27" s="31"/>
      <c r="DXJ27" s="31"/>
      <c r="DXK27" s="31"/>
      <c r="DXL27" s="31"/>
      <c r="DXM27" s="31"/>
      <c r="DXN27" s="31"/>
      <c r="DXO27" s="31"/>
      <c r="DXP27" s="31"/>
      <c r="DXQ27" s="31"/>
      <c r="DXR27" s="31"/>
      <c r="DXS27" s="31"/>
      <c r="DXT27" s="31"/>
      <c r="DXU27" s="31"/>
      <c r="DXV27" s="31"/>
      <c r="DXW27" s="31"/>
      <c r="DXX27" s="31"/>
      <c r="DXY27" s="31"/>
      <c r="DXZ27" s="31"/>
      <c r="DYA27" s="31"/>
      <c r="DYB27" s="31"/>
      <c r="DYC27" s="31"/>
      <c r="DYD27" s="31"/>
      <c r="DYE27" s="31"/>
      <c r="DYF27" s="31"/>
      <c r="DYG27" s="31"/>
      <c r="DYH27" s="31"/>
      <c r="DYI27" s="31"/>
      <c r="DYJ27" s="31"/>
      <c r="DYK27" s="31"/>
      <c r="DYL27" s="31"/>
      <c r="DYM27" s="31"/>
      <c r="DYN27" s="31"/>
      <c r="DYO27" s="31"/>
      <c r="DYP27" s="31"/>
      <c r="DYQ27" s="31"/>
      <c r="DYR27" s="31"/>
      <c r="DYS27" s="31"/>
      <c r="DYT27" s="31"/>
      <c r="DYU27" s="31"/>
      <c r="DYV27" s="31"/>
      <c r="DYW27" s="31"/>
      <c r="DYX27" s="31"/>
      <c r="DYY27" s="31"/>
      <c r="DYZ27" s="31"/>
      <c r="DZA27" s="31"/>
      <c r="DZB27" s="31"/>
      <c r="DZC27" s="31"/>
      <c r="DZD27" s="31"/>
      <c r="DZE27" s="31"/>
      <c r="DZF27" s="31"/>
      <c r="DZG27" s="31"/>
      <c r="DZH27" s="31"/>
      <c r="DZI27" s="31"/>
      <c r="DZJ27" s="31"/>
      <c r="DZK27" s="31"/>
      <c r="DZL27" s="31"/>
      <c r="DZM27" s="31"/>
      <c r="DZN27" s="31"/>
      <c r="DZO27" s="31"/>
      <c r="DZP27" s="31"/>
      <c r="DZQ27" s="31"/>
      <c r="DZR27" s="31"/>
      <c r="DZS27" s="31"/>
      <c r="DZT27" s="31"/>
      <c r="DZU27" s="31"/>
      <c r="DZV27" s="31"/>
      <c r="DZW27" s="31"/>
      <c r="DZX27" s="31"/>
      <c r="DZY27" s="31"/>
      <c r="DZZ27" s="31"/>
      <c r="EAA27" s="31"/>
      <c r="EAB27" s="31"/>
      <c r="EAC27" s="31"/>
      <c r="EAD27" s="31"/>
      <c r="EAE27" s="31"/>
      <c r="EAF27" s="31"/>
      <c r="EAG27" s="31"/>
      <c r="EAH27" s="31"/>
      <c r="EAI27" s="31"/>
      <c r="EAJ27" s="31"/>
      <c r="EAK27" s="31"/>
      <c r="EAL27" s="31"/>
      <c r="EAM27" s="31"/>
      <c r="EAN27" s="31"/>
      <c r="EAO27" s="31"/>
      <c r="EAP27" s="31"/>
      <c r="EAQ27" s="31"/>
      <c r="EAR27" s="31"/>
      <c r="EAS27" s="31"/>
      <c r="EAT27" s="31"/>
      <c r="EAU27" s="31"/>
      <c r="EAV27" s="31"/>
      <c r="EAW27" s="31"/>
      <c r="EAX27" s="31"/>
      <c r="EAY27" s="31"/>
      <c r="EAZ27" s="31"/>
      <c r="EBA27" s="31"/>
      <c r="EBB27" s="31"/>
      <c r="EBC27" s="31"/>
      <c r="EBD27" s="31"/>
      <c r="EBE27" s="31"/>
      <c r="EBF27" s="31"/>
      <c r="EBG27" s="31"/>
      <c r="EBH27" s="31"/>
      <c r="EBI27" s="31"/>
      <c r="EBJ27" s="31"/>
      <c r="EBK27" s="31"/>
      <c r="EBL27" s="31"/>
      <c r="EBM27" s="31"/>
      <c r="EBN27" s="31"/>
      <c r="EBO27" s="31"/>
      <c r="EBP27" s="31"/>
      <c r="EBQ27" s="31"/>
      <c r="EBR27" s="31"/>
      <c r="EBS27" s="31"/>
      <c r="EBT27" s="31"/>
      <c r="EBU27" s="31"/>
      <c r="EBV27" s="31"/>
      <c r="EBW27" s="31"/>
      <c r="EBX27" s="31"/>
      <c r="EBY27" s="31"/>
      <c r="EBZ27" s="31"/>
      <c r="ECA27" s="31"/>
      <c r="ECB27" s="31"/>
      <c r="ECC27" s="31"/>
      <c r="ECD27" s="31"/>
      <c r="ECE27" s="31"/>
      <c r="ECF27" s="31"/>
      <c r="ECG27" s="31"/>
      <c r="ECH27" s="31"/>
      <c r="ECI27" s="31"/>
      <c r="ECJ27" s="31"/>
      <c r="ECK27" s="31"/>
      <c r="ECL27" s="31"/>
      <c r="ECM27" s="31"/>
      <c r="ECN27" s="31"/>
      <c r="ECO27" s="31"/>
      <c r="ECP27" s="31"/>
      <c r="ECQ27" s="31"/>
      <c r="ECR27" s="31"/>
      <c r="ECS27" s="31"/>
      <c r="ECT27" s="31"/>
      <c r="ECU27" s="31"/>
      <c r="ECV27" s="31"/>
      <c r="ECW27" s="31"/>
      <c r="ECX27" s="31"/>
      <c r="ECY27" s="31"/>
      <c r="ECZ27" s="31"/>
      <c r="EDA27" s="31"/>
      <c r="EDB27" s="31"/>
      <c r="EDC27" s="31"/>
      <c r="EDD27" s="31"/>
      <c r="EDE27" s="31"/>
      <c r="EDF27" s="31"/>
      <c r="EDG27" s="31"/>
      <c r="EDH27" s="31"/>
      <c r="EDI27" s="31"/>
      <c r="EDJ27" s="31"/>
      <c r="EDK27" s="31"/>
      <c r="EDL27" s="31"/>
      <c r="EDM27" s="31"/>
      <c r="EDN27" s="31"/>
      <c r="EDO27" s="31"/>
      <c r="EDP27" s="31"/>
      <c r="EDQ27" s="31"/>
      <c r="EDR27" s="31"/>
      <c r="EDS27" s="31"/>
      <c r="EDT27" s="31"/>
      <c r="EDU27" s="31"/>
      <c r="EDV27" s="31"/>
      <c r="EDW27" s="31"/>
      <c r="EDX27" s="31"/>
      <c r="EDY27" s="31"/>
      <c r="EDZ27" s="31"/>
      <c r="EEA27" s="31"/>
      <c r="EEB27" s="31"/>
      <c r="EEC27" s="31"/>
      <c r="EED27" s="31"/>
      <c r="EEE27" s="31"/>
      <c r="EEF27" s="31"/>
      <c r="EEG27" s="31"/>
      <c r="EEH27" s="31"/>
      <c r="EEI27" s="31"/>
      <c r="EEJ27" s="31"/>
      <c r="EEK27" s="31"/>
      <c r="EEL27" s="31"/>
      <c r="EEM27" s="31"/>
      <c r="EEN27" s="31"/>
      <c r="EEO27" s="31"/>
      <c r="EEP27" s="31"/>
      <c r="EEQ27" s="31"/>
      <c r="EER27" s="31"/>
      <c r="EES27" s="31"/>
      <c r="EET27" s="31"/>
      <c r="EEU27" s="31"/>
      <c r="EEV27" s="31"/>
      <c r="EEW27" s="31"/>
      <c r="EEX27" s="31"/>
      <c r="EEY27" s="31"/>
      <c r="EEZ27" s="31"/>
      <c r="EFA27" s="31"/>
      <c r="EFB27" s="31"/>
      <c r="EFC27" s="31"/>
      <c r="EFD27" s="31"/>
      <c r="EFE27" s="31"/>
      <c r="EFF27" s="31"/>
      <c r="EFG27" s="31"/>
      <c r="EFH27" s="31"/>
      <c r="EFI27" s="31"/>
      <c r="EFJ27" s="31"/>
      <c r="EFK27" s="31"/>
      <c r="EFL27" s="31"/>
      <c r="EFM27" s="31"/>
      <c r="EFN27" s="31"/>
      <c r="EFO27" s="31"/>
      <c r="EFP27" s="31"/>
      <c r="EFQ27" s="31"/>
      <c r="EFR27" s="31"/>
      <c r="EFS27" s="31"/>
      <c r="EFT27" s="31"/>
      <c r="EFU27" s="31"/>
      <c r="EFV27" s="31"/>
      <c r="EFW27" s="31"/>
      <c r="EFX27" s="31"/>
      <c r="EFY27" s="31"/>
      <c r="EFZ27" s="31"/>
      <c r="EGA27" s="31"/>
      <c r="EGB27" s="31"/>
      <c r="EGC27" s="31"/>
      <c r="EGD27" s="31"/>
      <c r="EGE27" s="31"/>
      <c r="EGF27" s="31"/>
      <c r="EGG27" s="31"/>
      <c r="EGH27" s="31"/>
      <c r="EGI27" s="31"/>
      <c r="EGJ27" s="31"/>
      <c r="EGK27" s="31"/>
      <c r="EGL27" s="31"/>
      <c r="EGM27" s="31"/>
      <c r="EGN27" s="31"/>
      <c r="EGO27" s="31"/>
      <c r="EGP27" s="31"/>
      <c r="EGQ27" s="31"/>
      <c r="EGR27" s="31"/>
      <c r="EGS27" s="31"/>
      <c r="EGT27" s="31"/>
      <c r="EGU27" s="31"/>
      <c r="EGV27" s="31"/>
      <c r="EGW27" s="31"/>
      <c r="EGX27" s="31"/>
      <c r="EGY27" s="31"/>
      <c r="EGZ27" s="31"/>
      <c r="EHA27" s="31"/>
      <c r="EHB27" s="31"/>
      <c r="EHC27" s="31"/>
      <c r="EHD27" s="31"/>
      <c r="EHE27" s="31"/>
      <c r="EHF27" s="31"/>
      <c r="EHG27" s="31"/>
      <c r="EHH27" s="31"/>
      <c r="EHI27" s="31"/>
      <c r="EHJ27" s="31"/>
      <c r="EHK27" s="31"/>
      <c r="EHL27" s="31"/>
      <c r="EHM27" s="31"/>
      <c r="EHN27" s="31"/>
      <c r="EHO27" s="31"/>
      <c r="EHP27" s="31"/>
      <c r="EHQ27" s="31"/>
      <c r="EHR27" s="31"/>
      <c r="EHS27" s="31"/>
      <c r="EHT27" s="31"/>
      <c r="EHU27" s="31"/>
      <c r="EHV27" s="31"/>
      <c r="EHW27" s="31"/>
      <c r="EHX27" s="31"/>
      <c r="EHY27" s="31"/>
      <c r="EHZ27" s="31"/>
      <c r="EIA27" s="31"/>
      <c r="EIB27" s="31"/>
      <c r="EIC27" s="31"/>
      <c r="EID27" s="31"/>
      <c r="EIE27" s="31"/>
      <c r="EIF27" s="31"/>
      <c r="EIG27" s="31"/>
      <c r="EIH27" s="31"/>
      <c r="EII27" s="31"/>
      <c r="EIJ27" s="31"/>
      <c r="EIK27" s="31"/>
      <c r="EIL27" s="31"/>
      <c r="EIM27" s="31"/>
      <c r="EIN27" s="31"/>
      <c r="EIO27" s="31"/>
      <c r="EIP27" s="31"/>
      <c r="EIQ27" s="31"/>
      <c r="EIR27" s="31"/>
      <c r="EIS27" s="31"/>
      <c r="EIT27" s="31"/>
      <c r="EIU27" s="31"/>
      <c r="EIV27" s="31"/>
      <c r="EIW27" s="31"/>
      <c r="EIX27" s="31"/>
      <c r="EIY27" s="31"/>
      <c r="EIZ27" s="31"/>
      <c r="EJA27" s="31"/>
      <c r="EJB27" s="31"/>
      <c r="EJC27" s="31"/>
      <c r="EJD27" s="31"/>
      <c r="EJE27" s="31"/>
      <c r="EJF27" s="31"/>
      <c r="EJG27" s="31"/>
      <c r="EJH27" s="31"/>
      <c r="EJI27" s="31"/>
      <c r="EJJ27" s="31"/>
      <c r="EJK27" s="31"/>
      <c r="EJL27" s="31"/>
      <c r="EJM27" s="31"/>
      <c r="EJN27" s="31"/>
      <c r="EJO27" s="31"/>
      <c r="EJP27" s="31"/>
      <c r="EJQ27" s="31"/>
      <c r="EJR27" s="31"/>
      <c r="EJS27" s="31"/>
      <c r="EJT27" s="31"/>
      <c r="EJU27" s="31"/>
      <c r="EJV27" s="31"/>
      <c r="EJW27" s="31"/>
      <c r="EJX27" s="31"/>
      <c r="EJY27" s="31"/>
      <c r="EJZ27" s="31"/>
      <c r="EKA27" s="31"/>
      <c r="EKB27" s="31"/>
      <c r="EKC27" s="31"/>
      <c r="EKD27" s="31"/>
      <c r="EKE27" s="31"/>
      <c r="EKF27" s="31"/>
      <c r="EKG27" s="31"/>
      <c r="EKH27" s="31"/>
      <c r="EKI27" s="31"/>
      <c r="EKJ27" s="31"/>
      <c r="EKK27" s="31"/>
      <c r="EKL27" s="31"/>
      <c r="EKM27" s="31"/>
      <c r="EKN27" s="31"/>
      <c r="EKO27" s="31"/>
      <c r="EKP27" s="31"/>
      <c r="EKQ27" s="31"/>
      <c r="EKR27" s="31"/>
      <c r="EKS27" s="31"/>
      <c r="EKT27" s="31"/>
      <c r="EKU27" s="31"/>
      <c r="EKV27" s="31"/>
      <c r="EKW27" s="31"/>
      <c r="EKX27" s="31"/>
      <c r="EKY27" s="31"/>
      <c r="EKZ27" s="31"/>
      <c r="ELA27" s="31"/>
      <c r="ELB27" s="31"/>
      <c r="ELC27" s="31"/>
      <c r="ELD27" s="31"/>
      <c r="ELE27" s="31"/>
      <c r="ELF27" s="31"/>
      <c r="ELG27" s="31"/>
      <c r="ELH27" s="31"/>
      <c r="ELI27" s="31"/>
      <c r="ELJ27" s="31"/>
      <c r="ELK27" s="31"/>
      <c r="ELL27" s="31"/>
      <c r="ELM27" s="31"/>
      <c r="ELN27" s="31"/>
      <c r="ELO27" s="31"/>
      <c r="ELP27" s="31"/>
      <c r="ELQ27" s="31"/>
      <c r="ELR27" s="31"/>
      <c r="ELS27" s="31"/>
      <c r="ELT27" s="31"/>
      <c r="ELU27" s="31"/>
      <c r="ELV27" s="31"/>
      <c r="ELW27" s="31"/>
      <c r="ELX27" s="31"/>
      <c r="ELY27" s="31"/>
      <c r="ELZ27" s="31"/>
      <c r="EMA27" s="31"/>
      <c r="EMB27" s="31"/>
      <c r="EMC27" s="31"/>
      <c r="EMD27" s="31"/>
      <c r="EME27" s="31"/>
      <c r="EMF27" s="31"/>
      <c r="EMG27" s="31"/>
      <c r="EMH27" s="31"/>
      <c r="EMI27" s="31"/>
      <c r="EMJ27" s="31"/>
      <c r="EMK27" s="31"/>
      <c r="EML27" s="31"/>
      <c r="EMM27" s="31"/>
      <c r="EMN27" s="31"/>
      <c r="EMO27" s="31"/>
      <c r="EMP27" s="31"/>
      <c r="EMQ27" s="31"/>
      <c r="EMR27" s="31"/>
      <c r="EMS27" s="31"/>
      <c r="EMT27" s="31"/>
      <c r="EMU27" s="31"/>
      <c r="EMV27" s="31"/>
      <c r="EMW27" s="31"/>
      <c r="EMX27" s="31"/>
      <c r="EMY27" s="31"/>
      <c r="EMZ27" s="31"/>
      <c r="ENA27" s="31"/>
      <c r="ENB27" s="31"/>
      <c r="ENC27" s="31"/>
      <c r="END27" s="31"/>
      <c r="ENE27" s="31"/>
      <c r="ENF27" s="31"/>
      <c r="ENG27" s="31"/>
      <c r="ENH27" s="31"/>
      <c r="ENI27" s="31"/>
      <c r="ENJ27" s="31"/>
      <c r="ENK27" s="31"/>
      <c r="ENL27" s="31"/>
      <c r="ENM27" s="31"/>
      <c r="ENN27" s="31"/>
      <c r="ENO27" s="31"/>
      <c r="ENP27" s="31"/>
      <c r="ENQ27" s="31"/>
      <c r="ENR27" s="31"/>
      <c r="ENS27" s="31"/>
      <c r="ENT27" s="31"/>
      <c r="ENU27" s="31"/>
      <c r="ENV27" s="31"/>
      <c r="ENW27" s="31"/>
      <c r="ENX27" s="31"/>
      <c r="ENY27" s="31"/>
      <c r="ENZ27" s="31"/>
      <c r="EOA27" s="31"/>
      <c r="EOB27" s="31"/>
      <c r="EOC27" s="31"/>
      <c r="EOD27" s="31"/>
      <c r="EOE27" s="31"/>
      <c r="EOF27" s="31"/>
      <c r="EOG27" s="31"/>
      <c r="EOH27" s="31"/>
      <c r="EOI27" s="31"/>
      <c r="EOJ27" s="31"/>
      <c r="EOK27" s="31"/>
      <c r="EOL27" s="31"/>
      <c r="EOM27" s="31"/>
      <c r="EON27" s="31"/>
      <c r="EOO27" s="31"/>
      <c r="EOP27" s="31"/>
      <c r="EOQ27" s="31"/>
      <c r="EOR27" s="31"/>
      <c r="EOS27" s="31"/>
      <c r="EOT27" s="31"/>
      <c r="EOU27" s="31"/>
      <c r="EOV27" s="31"/>
      <c r="EOW27" s="31"/>
      <c r="EOX27" s="31"/>
      <c r="EOY27" s="31"/>
      <c r="EOZ27" s="31"/>
      <c r="EPA27" s="31"/>
      <c r="EPB27" s="31"/>
      <c r="EPC27" s="31"/>
      <c r="EPD27" s="31"/>
      <c r="EPE27" s="31"/>
      <c r="EPF27" s="31"/>
      <c r="EPG27" s="31"/>
      <c r="EPH27" s="31"/>
      <c r="EPI27" s="31"/>
      <c r="EPJ27" s="31"/>
      <c r="EPK27" s="31"/>
      <c r="EPL27" s="31"/>
      <c r="EPM27" s="31"/>
      <c r="EPN27" s="31"/>
      <c r="EPO27" s="31"/>
      <c r="EPP27" s="31"/>
      <c r="EPQ27" s="31"/>
      <c r="EPR27" s="31"/>
      <c r="EPS27" s="31"/>
      <c r="EPT27" s="31"/>
      <c r="EPU27" s="31"/>
      <c r="EPV27" s="31"/>
      <c r="EPW27" s="31"/>
      <c r="EPX27" s="31"/>
      <c r="EPY27" s="31"/>
      <c r="EPZ27" s="31"/>
      <c r="EQA27" s="31"/>
      <c r="EQB27" s="31"/>
      <c r="EQC27" s="31"/>
      <c r="EQD27" s="31"/>
      <c r="EQE27" s="31"/>
      <c r="EQF27" s="31"/>
      <c r="EQG27" s="31"/>
      <c r="EQH27" s="31"/>
      <c r="EQI27" s="31"/>
      <c r="EQJ27" s="31"/>
      <c r="EQK27" s="31"/>
      <c r="EQL27" s="31"/>
      <c r="EQM27" s="31"/>
      <c r="EQN27" s="31"/>
      <c r="EQO27" s="31"/>
      <c r="EQP27" s="31"/>
      <c r="EQQ27" s="31"/>
      <c r="EQR27" s="31"/>
      <c r="EQS27" s="31"/>
      <c r="EQT27" s="31"/>
      <c r="EQU27" s="31"/>
      <c r="EQV27" s="31"/>
      <c r="EQW27" s="31"/>
      <c r="EQX27" s="31"/>
      <c r="EQY27" s="31"/>
      <c r="EQZ27" s="31"/>
      <c r="ERA27" s="31"/>
      <c r="ERB27" s="31"/>
      <c r="ERC27" s="31"/>
      <c r="ERD27" s="31"/>
      <c r="ERE27" s="31"/>
      <c r="ERF27" s="31"/>
      <c r="ERG27" s="31"/>
      <c r="ERH27" s="31"/>
      <c r="ERI27" s="31"/>
      <c r="ERJ27" s="31"/>
      <c r="ERK27" s="31"/>
      <c r="ERL27" s="31"/>
      <c r="ERM27" s="31"/>
      <c r="ERN27" s="31"/>
      <c r="ERO27" s="31"/>
      <c r="ERP27" s="31"/>
      <c r="ERQ27" s="31"/>
      <c r="ERR27" s="31"/>
      <c r="ERS27" s="31"/>
      <c r="ERT27" s="31"/>
      <c r="ERU27" s="31"/>
      <c r="ERV27" s="31"/>
      <c r="ERW27" s="31"/>
      <c r="ERX27" s="31"/>
      <c r="ERY27" s="31"/>
      <c r="ERZ27" s="31"/>
      <c r="ESA27" s="31"/>
      <c r="ESB27" s="31"/>
      <c r="ESC27" s="31"/>
      <c r="ESD27" s="31"/>
      <c r="ESE27" s="31"/>
      <c r="ESF27" s="31"/>
      <c r="ESG27" s="31"/>
      <c r="ESH27" s="31"/>
      <c r="ESI27" s="31"/>
      <c r="ESJ27" s="31"/>
      <c r="ESK27" s="31"/>
      <c r="ESL27" s="31"/>
      <c r="ESM27" s="31"/>
      <c r="ESN27" s="31"/>
      <c r="ESO27" s="31"/>
      <c r="ESP27" s="31"/>
      <c r="ESQ27" s="31"/>
      <c r="ESR27" s="31"/>
      <c r="ESS27" s="31"/>
      <c r="EST27" s="31"/>
      <c r="ESU27" s="31"/>
      <c r="ESV27" s="31"/>
      <c r="ESW27" s="31"/>
      <c r="ESX27" s="31"/>
      <c r="ESY27" s="31"/>
      <c r="ESZ27" s="31"/>
      <c r="ETA27" s="31"/>
      <c r="ETB27" s="31"/>
      <c r="ETC27" s="31"/>
      <c r="ETD27" s="31"/>
      <c r="ETE27" s="31"/>
      <c r="ETF27" s="31"/>
      <c r="ETG27" s="31"/>
      <c r="ETH27" s="31"/>
      <c r="ETI27" s="31"/>
      <c r="ETJ27" s="31"/>
      <c r="ETK27" s="31"/>
      <c r="ETL27" s="31"/>
      <c r="ETM27" s="31"/>
      <c r="ETN27" s="31"/>
      <c r="ETO27" s="31"/>
      <c r="ETP27" s="31"/>
      <c r="ETQ27" s="31"/>
      <c r="ETR27" s="31"/>
      <c r="ETS27" s="31"/>
      <c r="ETT27" s="31"/>
      <c r="ETU27" s="31"/>
      <c r="ETV27" s="31"/>
      <c r="ETW27" s="31"/>
      <c r="ETX27" s="31"/>
      <c r="ETY27" s="31"/>
      <c r="ETZ27" s="31"/>
      <c r="EUA27" s="31"/>
      <c r="EUB27" s="31"/>
      <c r="EUC27" s="31"/>
      <c r="EUD27" s="31"/>
      <c r="EUE27" s="31"/>
      <c r="EUF27" s="31"/>
      <c r="EUG27" s="31"/>
      <c r="EUH27" s="31"/>
      <c r="EUI27" s="31"/>
      <c r="EUJ27" s="31"/>
      <c r="EUK27" s="31"/>
      <c r="EUL27" s="31"/>
      <c r="EUM27" s="31"/>
      <c r="EUN27" s="31"/>
      <c r="EUO27" s="31"/>
      <c r="EUP27" s="31"/>
      <c r="EUQ27" s="31"/>
      <c r="EUR27" s="31"/>
      <c r="EUS27" s="31"/>
      <c r="EUT27" s="31"/>
      <c r="EUU27" s="31"/>
      <c r="EUV27" s="31"/>
      <c r="EUW27" s="31"/>
      <c r="EUX27" s="31"/>
      <c r="EUY27" s="31"/>
      <c r="EUZ27" s="31"/>
      <c r="EVA27" s="31"/>
      <c r="EVB27" s="31"/>
      <c r="EVC27" s="31"/>
      <c r="EVD27" s="31"/>
      <c r="EVE27" s="31"/>
      <c r="EVF27" s="31"/>
      <c r="EVG27" s="31"/>
      <c r="EVH27" s="31"/>
      <c r="EVI27" s="31"/>
      <c r="EVJ27" s="31"/>
      <c r="EVK27" s="31"/>
      <c r="EVL27" s="31"/>
      <c r="EVM27" s="31"/>
      <c r="EVN27" s="31"/>
      <c r="EVO27" s="31"/>
      <c r="EVP27" s="31"/>
      <c r="EVQ27" s="31"/>
      <c r="EVR27" s="31"/>
      <c r="EVS27" s="31"/>
      <c r="EVT27" s="31"/>
      <c r="EVU27" s="31"/>
      <c r="EVV27" s="31"/>
      <c r="EVW27" s="31"/>
      <c r="EVX27" s="31"/>
      <c r="EVY27" s="31"/>
      <c r="EVZ27" s="31"/>
      <c r="EWA27" s="31"/>
      <c r="EWB27" s="31"/>
      <c r="EWC27" s="31"/>
      <c r="EWD27" s="31"/>
      <c r="EWE27" s="31"/>
      <c r="EWF27" s="31"/>
      <c r="EWG27" s="31"/>
      <c r="EWH27" s="31"/>
      <c r="EWI27" s="31"/>
      <c r="EWJ27" s="31"/>
      <c r="EWK27" s="31"/>
      <c r="EWL27" s="31"/>
      <c r="EWM27" s="31"/>
      <c r="EWN27" s="31"/>
      <c r="EWO27" s="31"/>
      <c r="EWP27" s="31"/>
      <c r="EWQ27" s="31"/>
      <c r="EWR27" s="31"/>
      <c r="EWS27" s="31"/>
      <c r="EWT27" s="31"/>
      <c r="EWU27" s="31"/>
      <c r="EWV27" s="31"/>
      <c r="EWW27" s="31"/>
      <c r="EWX27" s="31"/>
      <c r="EWY27" s="31"/>
      <c r="EWZ27" s="31"/>
      <c r="EXA27" s="31"/>
      <c r="EXB27" s="31"/>
      <c r="EXC27" s="31"/>
      <c r="EXD27" s="31"/>
      <c r="EXE27" s="31"/>
      <c r="EXF27" s="31"/>
      <c r="EXG27" s="31"/>
      <c r="EXH27" s="31"/>
      <c r="EXI27" s="31"/>
      <c r="EXJ27" s="31"/>
      <c r="EXK27" s="31"/>
      <c r="EXL27" s="31"/>
      <c r="EXM27" s="31"/>
      <c r="EXN27" s="31"/>
      <c r="EXO27" s="31"/>
      <c r="EXP27" s="31"/>
      <c r="EXQ27" s="31"/>
      <c r="EXR27" s="31"/>
      <c r="EXS27" s="31"/>
      <c r="EXT27" s="31"/>
      <c r="EXU27" s="31"/>
      <c r="EXV27" s="31"/>
      <c r="EXW27" s="31"/>
      <c r="EXX27" s="31"/>
      <c r="EXY27" s="31"/>
      <c r="EXZ27" s="31"/>
      <c r="EYA27" s="31"/>
      <c r="EYB27" s="31"/>
      <c r="EYC27" s="31"/>
      <c r="EYD27" s="31"/>
      <c r="EYE27" s="31"/>
      <c r="EYF27" s="31"/>
      <c r="EYG27" s="31"/>
      <c r="EYH27" s="31"/>
      <c r="EYI27" s="31"/>
      <c r="EYJ27" s="31"/>
      <c r="EYK27" s="31"/>
      <c r="EYL27" s="31"/>
      <c r="EYM27" s="31"/>
      <c r="EYN27" s="31"/>
      <c r="EYO27" s="31"/>
      <c r="EYP27" s="31"/>
      <c r="EYQ27" s="31"/>
      <c r="EYR27" s="31"/>
      <c r="EYS27" s="31"/>
      <c r="EYT27" s="31"/>
      <c r="EYU27" s="31"/>
      <c r="EYV27" s="31"/>
      <c r="EYW27" s="31"/>
      <c r="EYX27" s="31"/>
      <c r="EYY27" s="31"/>
      <c r="EYZ27" s="31"/>
      <c r="EZA27" s="31"/>
      <c r="EZB27" s="31"/>
      <c r="EZC27" s="31"/>
      <c r="EZD27" s="31"/>
      <c r="EZE27" s="31"/>
      <c r="EZF27" s="31"/>
      <c r="EZG27" s="31"/>
      <c r="EZH27" s="31"/>
      <c r="EZI27" s="31"/>
      <c r="EZJ27" s="31"/>
      <c r="EZK27" s="31"/>
      <c r="EZL27" s="31"/>
      <c r="EZM27" s="31"/>
      <c r="EZN27" s="31"/>
      <c r="EZO27" s="31"/>
      <c r="EZP27" s="31"/>
      <c r="EZQ27" s="31"/>
      <c r="EZR27" s="31"/>
      <c r="EZS27" s="31"/>
      <c r="EZT27" s="31"/>
      <c r="EZU27" s="31"/>
      <c r="EZV27" s="31"/>
      <c r="EZW27" s="31"/>
      <c r="EZX27" s="31"/>
      <c r="EZY27" s="31"/>
      <c r="EZZ27" s="31"/>
      <c r="FAA27" s="31"/>
      <c r="FAB27" s="31"/>
      <c r="FAC27" s="31"/>
      <c r="FAD27" s="31"/>
      <c r="FAE27" s="31"/>
      <c r="FAF27" s="31"/>
      <c r="FAG27" s="31"/>
      <c r="FAH27" s="31"/>
      <c r="FAI27" s="31"/>
      <c r="FAJ27" s="31"/>
      <c r="FAK27" s="31"/>
      <c r="FAL27" s="31"/>
      <c r="FAM27" s="31"/>
      <c r="FAN27" s="31"/>
      <c r="FAO27" s="31"/>
      <c r="FAP27" s="31"/>
      <c r="FAQ27" s="31"/>
      <c r="FAR27" s="31"/>
      <c r="FAS27" s="31"/>
      <c r="FAT27" s="31"/>
      <c r="FAU27" s="31"/>
      <c r="FAV27" s="31"/>
      <c r="FAW27" s="31"/>
      <c r="FAX27" s="31"/>
      <c r="FAY27" s="31"/>
      <c r="FAZ27" s="31"/>
      <c r="FBA27" s="31"/>
      <c r="FBB27" s="31"/>
      <c r="FBC27" s="31"/>
      <c r="FBD27" s="31"/>
      <c r="FBE27" s="31"/>
      <c r="FBF27" s="31"/>
      <c r="FBG27" s="31"/>
      <c r="FBH27" s="31"/>
      <c r="FBI27" s="31"/>
      <c r="FBJ27" s="31"/>
      <c r="FBK27" s="31"/>
      <c r="FBL27" s="31"/>
      <c r="FBM27" s="31"/>
      <c r="FBN27" s="31"/>
      <c r="FBO27" s="31"/>
      <c r="FBP27" s="31"/>
      <c r="FBQ27" s="31"/>
      <c r="FBR27" s="31"/>
      <c r="FBS27" s="31"/>
      <c r="FBT27" s="31"/>
      <c r="FBU27" s="31"/>
      <c r="FBV27" s="31"/>
      <c r="FBW27" s="31"/>
      <c r="FBX27" s="31"/>
      <c r="FBY27" s="31"/>
      <c r="FBZ27" s="31"/>
      <c r="FCA27" s="31"/>
      <c r="FCB27" s="31"/>
      <c r="FCC27" s="31"/>
      <c r="FCD27" s="31"/>
      <c r="FCE27" s="31"/>
      <c r="FCF27" s="31"/>
      <c r="FCG27" s="31"/>
      <c r="FCH27" s="31"/>
      <c r="FCI27" s="31"/>
      <c r="FCJ27" s="31"/>
      <c r="FCK27" s="31"/>
      <c r="FCL27" s="31"/>
      <c r="FCM27" s="31"/>
      <c r="FCN27" s="31"/>
      <c r="FCO27" s="31"/>
      <c r="FCP27" s="31"/>
      <c r="FCQ27" s="31"/>
      <c r="FCR27" s="31"/>
      <c r="FCS27" s="31"/>
      <c r="FCT27" s="31"/>
      <c r="FCU27" s="31"/>
      <c r="FCV27" s="31"/>
      <c r="FCW27" s="31"/>
      <c r="FCX27" s="31"/>
      <c r="FCY27" s="31"/>
      <c r="FCZ27" s="31"/>
      <c r="FDA27" s="31"/>
      <c r="FDB27" s="31"/>
      <c r="FDC27" s="31"/>
      <c r="FDD27" s="31"/>
      <c r="FDE27" s="31"/>
      <c r="FDF27" s="31"/>
      <c r="FDG27" s="31"/>
      <c r="FDH27" s="31"/>
      <c r="FDI27" s="31"/>
      <c r="FDJ27" s="31"/>
      <c r="FDK27" s="31"/>
      <c r="FDL27" s="31"/>
      <c r="FDM27" s="31"/>
      <c r="FDN27" s="31"/>
      <c r="FDO27" s="31"/>
      <c r="FDP27" s="31"/>
      <c r="FDQ27" s="31"/>
      <c r="FDR27" s="31"/>
      <c r="FDS27" s="31"/>
      <c r="FDT27" s="31"/>
      <c r="FDU27" s="31"/>
      <c r="FDV27" s="31"/>
      <c r="FDW27" s="31"/>
      <c r="FDX27" s="31"/>
      <c r="FDY27" s="31"/>
      <c r="FDZ27" s="31"/>
      <c r="FEA27" s="31"/>
      <c r="FEB27" s="31"/>
      <c r="FEC27" s="31"/>
      <c r="FED27" s="31"/>
      <c r="FEE27" s="31"/>
      <c r="FEF27" s="31"/>
      <c r="FEG27" s="31"/>
      <c r="FEH27" s="31"/>
      <c r="FEI27" s="31"/>
      <c r="FEJ27" s="31"/>
      <c r="FEK27" s="31"/>
      <c r="FEL27" s="31"/>
      <c r="FEM27" s="31"/>
      <c r="FEN27" s="31"/>
      <c r="FEO27" s="31"/>
      <c r="FEP27" s="31"/>
      <c r="FEQ27" s="31"/>
      <c r="FER27" s="31"/>
      <c r="FES27" s="31"/>
      <c r="FET27" s="31"/>
      <c r="FEU27" s="31"/>
      <c r="FEV27" s="31"/>
      <c r="FEW27" s="31"/>
      <c r="FEX27" s="31"/>
      <c r="FEY27" s="31"/>
      <c r="FEZ27" s="31"/>
      <c r="FFA27" s="31"/>
      <c r="FFB27" s="31"/>
      <c r="FFC27" s="31"/>
      <c r="FFD27" s="31"/>
      <c r="FFE27" s="31"/>
      <c r="FFF27" s="31"/>
      <c r="FFG27" s="31"/>
      <c r="FFH27" s="31"/>
      <c r="FFI27" s="31"/>
      <c r="FFJ27" s="31"/>
      <c r="FFK27" s="31"/>
      <c r="FFL27" s="31"/>
      <c r="FFM27" s="31"/>
      <c r="FFN27" s="31"/>
      <c r="FFO27" s="31"/>
      <c r="FFP27" s="31"/>
      <c r="FFQ27" s="31"/>
      <c r="FFR27" s="31"/>
      <c r="FFS27" s="31"/>
      <c r="FFT27" s="31"/>
      <c r="FFU27" s="31"/>
      <c r="FFV27" s="31"/>
      <c r="FFW27" s="31"/>
      <c r="FFX27" s="31"/>
      <c r="FFY27" s="31"/>
      <c r="FFZ27" s="31"/>
      <c r="FGA27" s="31"/>
      <c r="FGB27" s="31"/>
      <c r="FGC27" s="31"/>
      <c r="FGD27" s="31"/>
      <c r="FGE27" s="31"/>
      <c r="FGF27" s="31"/>
      <c r="FGG27" s="31"/>
      <c r="FGH27" s="31"/>
      <c r="FGI27" s="31"/>
      <c r="FGJ27" s="31"/>
      <c r="FGK27" s="31"/>
      <c r="FGL27" s="31"/>
      <c r="FGM27" s="31"/>
      <c r="FGN27" s="31"/>
      <c r="FGO27" s="31"/>
      <c r="FGP27" s="31"/>
      <c r="FGQ27" s="31"/>
      <c r="FGR27" s="31"/>
      <c r="FGS27" s="31"/>
      <c r="FGT27" s="31"/>
      <c r="FGU27" s="31"/>
      <c r="FGV27" s="31"/>
      <c r="FGW27" s="31"/>
      <c r="FGX27" s="31"/>
      <c r="FGY27" s="31"/>
      <c r="FGZ27" s="31"/>
      <c r="FHA27" s="31"/>
      <c r="FHB27" s="31"/>
      <c r="FHC27" s="31"/>
      <c r="FHD27" s="31"/>
      <c r="FHE27" s="31"/>
      <c r="FHF27" s="31"/>
      <c r="FHG27" s="31"/>
      <c r="FHH27" s="31"/>
      <c r="FHI27" s="31"/>
      <c r="FHJ27" s="31"/>
      <c r="FHK27" s="31"/>
      <c r="FHL27" s="31"/>
      <c r="FHM27" s="31"/>
      <c r="FHN27" s="31"/>
      <c r="FHO27" s="31"/>
      <c r="FHP27" s="31"/>
      <c r="FHQ27" s="31"/>
      <c r="FHR27" s="31"/>
      <c r="FHS27" s="31"/>
      <c r="FHT27" s="31"/>
      <c r="FHU27" s="31"/>
      <c r="FHV27" s="31"/>
      <c r="FHW27" s="31"/>
      <c r="FHX27" s="31"/>
      <c r="FHY27" s="31"/>
      <c r="FHZ27" s="31"/>
      <c r="FIA27" s="31"/>
      <c r="FIB27" s="31"/>
      <c r="FIC27" s="31"/>
      <c r="FID27" s="31"/>
      <c r="FIE27" s="31"/>
      <c r="FIF27" s="31"/>
      <c r="FIG27" s="31"/>
      <c r="FIH27" s="31"/>
      <c r="FII27" s="31"/>
      <c r="FIJ27" s="31"/>
      <c r="FIK27" s="31"/>
      <c r="FIL27" s="31"/>
      <c r="FIM27" s="31"/>
      <c r="FIN27" s="31"/>
      <c r="FIO27" s="31"/>
      <c r="FIP27" s="31"/>
      <c r="FIQ27" s="31"/>
      <c r="FIR27" s="31"/>
      <c r="FIS27" s="31"/>
      <c r="FIT27" s="31"/>
      <c r="FIU27" s="31"/>
      <c r="FIV27" s="31"/>
      <c r="FIW27" s="31"/>
      <c r="FIX27" s="31"/>
      <c r="FIY27" s="31"/>
      <c r="FIZ27" s="31"/>
      <c r="FJA27" s="31"/>
      <c r="FJB27" s="31"/>
      <c r="FJC27" s="31"/>
      <c r="FJD27" s="31"/>
      <c r="FJE27" s="31"/>
      <c r="FJF27" s="31"/>
      <c r="FJG27" s="31"/>
      <c r="FJH27" s="31"/>
      <c r="FJI27" s="31"/>
      <c r="FJJ27" s="31"/>
      <c r="FJK27" s="31"/>
      <c r="FJL27" s="31"/>
      <c r="FJM27" s="31"/>
      <c r="FJN27" s="31"/>
      <c r="FJO27" s="31"/>
      <c r="FJP27" s="31"/>
      <c r="FJQ27" s="31"/>
      <c r="FJR27" s="31"/>
      <c r="FJS27" s="31"/>
      <c r="FJT27" s="31"/>
      <c r="FJU27" s="31"/>
      <c r="FJV27" s="31"/>
      <c r="FJW27" s="31"/>
      <c r="FJX27" s="31"/>
      <c r="FJY27" s="31"/>
      <c r="FJZ27" s="31"/>
      <c r="FKA27" s="31"/>
      <c r="FKB27" s="31"/>
      <c r="FKC27" s="31"/>
      <c r="FKD27" s="31"/>
      <c r="FKE27" s="31"/>
      <c r="FKF27" s="31"/>
      <c r="FKG27" s="31"/>
      <c r="FKH27" s="31"/>
      <c r="FKI27" s="31"/>
      <c r="FKJ27" s="31"/>
      <c r="FKK27" s="31"/>
      <c r="FKL27" s="31"/>
      <c r="FKM27" s="31"/>
      <c r="FKN27" s="31"/>
      <c r="FKO27" s="31"/>
      <c r="FKP27" s="31"/>
      <c r="FKQ27" s="31"/>
      <c r="FKR27" s="31"/>
      <c r="FKS27" s="31"/>
      <c r="FKT27" s="31"/>
      <c r="FKU27" s="31"/>
      <c r="FKV27" s="31"/>
      <c r="FKW27" s="31"/>
      <c r="FKX27" s="31"/>
      <c r="FKY27" s="31"/>
      <c r="FKZ27" s="31"/>
      <c r="FLA27" s="31"/>
      <c r="FLB27" s="31"/>
      <c r="FLC27" s="31"/>
      <c r="FLD27" s="31"/>
      <c r="FLE27" s="31"/>
      <c r="FLF27" s="31"/>
      <c r="FLG27" s="31"/>
      <c r="FLH27" s="31"/>
      <c r="FLI27" s="31"/>
      <c r="FLJ27" s="31"/>
      <c r="FLK27" s="31"/>
      <c r="FLL27" s="31"/>
      <c r="FLM27" s="31"/>
      <c r="FLN27" s="31"/>
      <c r="FLO27" s="31"/>
      <c r="FLP27" s="31"/>
      <c r="FLQ27" s="31"/>
      <c r="FLR27" s="31"/>
      <c r="FLS27" s="31"/>
      <c r="FLT27" s="31"/>
      <c r="FLU27" s="31"/>
      <c r="FLV27" s="31"/>
      <c r="FLW27" s="31"/>
      <c r="FLX27" s="31"/>
      <c r="FLY27" s="31"/>
      <c r="FLZ27" s="31"/>
      <c r="FMA27" s="31"/>
      <c r="FMB27" s="31"/>
      <c r="FMC27" s="31"/>
      <c r="FMD27" s="31"/>
      <c r="FME27" s="31"/>
      <c r="FMF27" s="31"/>
      <c r="FMG27" s="31"/>
      <c r="FMH27" s="31"/>
      <c r="FMI27" s="31"/>
      <c r="FMJ27" s="31"/>
      <c r="FMK27" s="31"/>
      <c r="FML27" s="31"/>
      <c r="FMM27" s="31"/>
      <c r="FMN27" s="31"/>
      <c r="FMO27" s="31"/>
      <c r="FMP27" s="31"/>
      <c r="FMQ27" s="31"/>
      <c r="FMR27" s="31"/>
      <c r="FMS27" s="31"/>
      <c r="FMT27" s="31"/>
      <c r="FMU27" s="31"/>
      <c r="FMV27" s="31"/>
      <c r="FMW27" s="31"/>
      <c r="FMX27" s="31"/>
      <c r="FMY27" s="31"/>
      <c r="FMZ27" s="31"/>
      <c r="FNA27" s="31"/>
      <c r="FNB27" s="31"/>
      <c r="FNC27" s="31"/>
      <c r="FND27" s="31"/>
      <c r="FNE27" s="31"/>
      <c r="FNF27" s="31"/>
      <c r="FNG27" s="31"/>
      <c r="FNH27" s="31"/>
      <c r="FNI27" s="31"/>
      <c r="FNJ27" s="31"/>
      <c r="FNK27" s="31"/>
      <c r="FNL27" s="31"/>
      <c r="FNM27" s="31"/>
      <c r="FNN27" s="31"/>
      <c r="FNO27" s="31"/>
      <c r="FNP27" s="31"/>
      <c r="FNQ27" s="31"/>
      <c r="FNR27" s="31"/>
      <c r="FNS27" s="31"/>
      <c r="FNT27" s="31"/>
      <c r="FNU27" s="31"/>
      <c r="FNV27" s="31"/>
      <c r="FNW27" s="31"/>
      <c r="FNX27" s="31"/>
      <c r="FNY27" s="31"/>
      <c r="FNZ27" s="31"/>
      <c r="FOA27" s="31"/>
      <c r="FOB27" s="31"/>
      <c r="FOC27" s="31"/>
      <c r="FOD27" s="31"/>
      <c r="FOE27" s="31"/>
      <c r="FOF27" s="31"/>
      <c r="FOG27" s="31"/>
      <c r="FOH27" s="31"/>
      <c r="FOI27" s="31"/>
      <c r="FOJ27" s="31"/>
      <c r="FOK27" s="31"/>
      <c r="FOL27" s="31"/>
      <c r="FOM27" s="31"/>
      <c r="FON27" s="31"/>
      <c r="FOO27" s="31"/>
      <c r="FOP27" s="31"/>
      <c r="FOQ27" s="31"/>
      <c r="FOR27" s="31"/>
      <c r="FOS27" s="31"/>
      <c r="FOT27" s="31"/>
      <c r="FOU27" s="31"/>
      <c r="FOV27" s="31"/>
      <c r="FOW27" s="31"/>
      <c r="FOX27" s="31"/>
      <c r="FOY27" s="31"/>
      <c r="FOZ27" s="31"/>
      <c r="FPA27" s="31"/>
      <c r="FPB27" s="31"/>
      <c r="FPC27" s="31"/>
      <c r="FPD27" s="31"/>
      <c r="FPE27" s="31"/>
      <c r="FPF27" s="31"/>
      <c r="FPG27" s="31"/>
      <c r="FPH27" s="31"/>
      <c r="FPI27" s="31"/>
      <c r="FPJ27" s="31"/>
      <c r="FPK27" s="31"/>
      <c r="FPL27" s="31"/>
      <c r="FPM27" s="31"/>
      <c r="FPN27" s="31"/>
      <c r="FPO27" s="31"/>
      <c r="FPP27" s="31"/>
      <c r="FPQ27" s="31"/>
      <c r="FPR27" s="31"/>
      <c r="FPS27" s="31"/>
      <c r="FPT27" s="31"/>
      <c r="FPU27" s="31"/>
      <c r="FPV27" s="31"/>
      <c r="FPW27" s="31"/>
      <c r="FPX27" s="31"/>
      <c r="FPY27" s="31"/>
      <c r="FPZ27" s="31"/>
      <c r="FQA27" s="31"/>
      <c r="FQB27" s="31"/>
      <c r="FQC27" s="31"/>
      <c r="FQD27" s="31"/>
      <c r="FQE27" s="31"/>
      <c r="FQF27" s="31"/>
      <c r="FQG27" s="31"/>
      <c r="FQH27" s="31"/>
      <c r="FQI27" s="31"/>
      <c r="FQJ27" s="31"/>
      <c r="FQK27" s="31"/>
      <c r="FQL27" s="31"/>
      <c r="FQM27" s="31"/>
      <c r="FQN27" s="31"/>
      <c r="FQO27" s="31"/>
      <c r="FQP27" s="31"/>
      <c r="FQQ27" s="31"/>
      <c r="FQR27" s="31"/>
      <c r="FQS27" s="31"/>
      <c r="FQT27" s="31"/>
      <c r="FQU27" s="31"/>
      <c r="FQV27" s="31"/>
      <c r="FQW27" s="31"/>
      <c r="FQX27" s="31"/>
      <c r="FQY27" s="31"/>
      <c r="FQZ27" s="31"/>
      <c r="FRA27" s="31"/>
      <c r="FRB27" s="31"/>
      <c r="FRC27" s="31"/>
      <c r="FRD27" s="31"/>
      <c r="FRE27" s="31"/>
      <c r="FRF27" s="31"/>
      <c r="FRG27" s="31"/>
      <c r="FRH27" s="31"/>
      <c r="FRI27" s="31"/>
      <c r="FRJ27" s="31"/>
      <c r="FRK27" s="31"/>
      <c r="FRL27" s="31"/>
      <c r="FRM27" s="31"/>
      <c r="FRN27" s="31"/>
      <c r="FRO27" s="31"/>
      <c r="FRP27" s="31"/>
      <c r="FRQ27" s="31"/>
      <c r="FRR27" s="31"/>
      <c r="FRS27" s="31"/>
      <c r="FRT27" s="31"/>
      <c r="FRU27" s="31"/>
      <c r="FRV27" s="31"/>
      <c r="FRW27" s="31"/>
      <c r="FRX27" s="31"/>
      <c r="FRY27" s="31"/>
      <c r="FRZ27" s="31"/>
      <c r="FSA27" s="31"/>
      <c r="FSB27" s="31"/>
      <c r="FSC27" s="31"/>
      <c r="FSD27" s="31"/>
      <c r="FSE27" s="31"/>
      <c r="FSF27" s="31"/>
      <c r="FSG27" s="31"/>
      <c r="FSH27" s="31"/>
      <c r="FSI27" s="31"/>
      <c r="FSJ27" s="31"/>
      <c r="FSK27" s="31"/>
      <c r="FSL27" s="31"/>
      <c r="FSM27" s="31"/>
      <c r="FSN27" s="31"/>
      <c r="FSO27" s="31"/>
      <c r="FSP27" s="31"/>
      <c r="FSQ27" s="31"/>
      <c r="FSR27" s="31"/>
      <c r="FSS27" s="31"/>
      <c r="FST27" s="31"/>
      <c r="FSU27" s="31"/>
      <c r="FSV27" s="31"/>
      <c r="FSW27" s="31"/>
      <c r="FSX27" s="31"/>
      <c r="FSY27" s="31"/>
      <c r="FSZ27" s="31"/>
      <c r="FTA27" s="31"/>
      <c r="FTB27" s="31"/>
      <c r="FTC27" s="31"/>
      <c r="FTD27" s="31"/>
      <c r="FTE27" s="31"/>
      <c r="FTF27" s="31"/>
      <c r="FTG27" s="31"/>
      <c r="FTH27" s="31"/>
      <c r="FTI27" s="31"/>
      <c r="FTJ27" s="31"/>
      <c r="FTK27" s="31"/>
      <c r="FTL27" s="31"/>
      <c r="FTM27" s="31"/>
      <c r="FTN27" s="31"/>
      <c r="FTO27" s="31"/>
      <c r="FTP27" s="31"/>
      <c r="FTQ27" s="31"/>
      <c r="FTR27" s="31"/>
      <c r="FTS27" s="31"/>
      <c r="FTT27" s="31"/>
      <c r="FTU27" s="31"/>
      <c r="FTV27" s="31"/>
      <c r="FTW27" s="31"/>
      <c r="FTX27" s="31"/>
      <c r="FTY27" s="31"/>
      <c r="FTZ27" s="31"/>
      <c r="FUA27" s="31"/>
      <c r="FUB27" s="31"/>
      <c r="FUC27" s="31"/>
      <c r="FUD27" s="31"/>
      <c r="FUE27" s="31"/>
      <c r="FUF27" s="31"/>
      <c r="FUG27" s="31"/>
      <c r="FUH27" s="31"/>
      <c r="FUI27" s="31"/>
      <c r="FUJ27" s="31"/>
      <c r="FUK27" s="31"/>
      <c r="FUL27" s="31"/>
      <c r="FUM27" s="31"/>
      <c r="FUN27" s="31"/>
      <c r="FUO27" s="31"/>
      <c r="FUP27" s="31"/>
      <c r="FUQ27" s="31"/>
      <c r="FUR27" s="31"/>
      <c r="FUS27" s="31"/>
      <c r="FUT27" s="31"/>
      <c r="FUU27" s="31"/>
      <c r="FUV27" s="31"/>
      <c r="FUW27" s="31"/>
      <c r="FUX27" s="31"/>
      <c r="FUY27" s="31"/>
      <c r="FUZ27" s="31"/>
      <c r="FVA27" s="31"/>
      <c r="FVB27" s="31"/>
      <c r="FVC27" s="31"/>
      <c r="FVD27" s="31"/>
      <c r="FVE27" s="31"/>
      <c r="FVF27" s="31"/>
      <c r="FVG27" s="31"/>
      <c r="FVH27" s="31"/>
      <c r="FVI27" s="31"/>
      <c r="FVJ27" s="31"/>
      <c r="FVK27" s="31"/>
      <c r="FVL27" s="31"/>
      <c r="FVM27" s="31"/>
      <c r="FVN27" s="31"/>
      <c r="FVO27" s="31"/>
      <c r="FVP27" s="31"/>
      <c r="FVQ27" s="31"/>
      <c r="FVR27" s="31"/>
      <c r="FVS27" s="31"/>
      <c r="FVT27" s="31"/>
      <c r="FVU27" s="31"/>
      <c r="FVV27" s="31"/>
      <c r="FVW27" s="31"/>
      <c r="FVX27" s="31"/>
      <c r="FVY27" s="31"/>
      <c r="FVZ27" s="31"/>
      <c r="FWA27" s="31"/>
      <c r="FWB27" s="31"/>
      <c r="FWC27" s="31"/>
      <c r="FWD27" s="31"/>
      <c r="FWE27" s="31"/>
      <c r="FWF27" s="31"/>
      <c r="FWG27" s="31"/>
      <c r="FWH27" s="31"/>
      <c r="FWI27" s="31"/>
      <c r="FWJ27" s="31"/>
      <c r="FWK27" s="31"/>
      <c r="FWL27" s="31"/>
      <c r="FWM27" s="31"/>
      <c r="FWN27" s="31"/>
      <c r="FWO27" s="31"/>
      <c r="FWP27" s="31"/>
      <c r="FWQ27" s="31"/>
      <c r="FWR27" s="31"/>
      <c r="FWS27" s="31"/>
      <c r="FWT27" s="31"/>
      <c r="FWU27" s="31"/>
      <c r="FWV27" s="31"/>
      <c r="FWW27" s="31"/>
      <c r="FWX27" s="31"/>
      <c r="FWY27" s="31"/>
      <c r="FWZ27" s="31"/>
      <c r="FXA27" s="31"/>
      <c r="FXB27" s="31"/>
      <c r="FXC27" s="31"/>
      <c r="FXD27" s="31"/>
      <c r="FXE27" s="31"/>
      <c r="FXF27" s="31"/>
      <c r="FXG27" s="31"/>
      <c r="FXH27" s="31"/>
      <c r="FXI27" s="31"/>
      <c r="FXJ27" s="31"/>
      <c r="FXK27" s="31"/>
      <c r="FXL27" s="31"/>
      <c r="FXM27" s="31"/>
      <c r="FXN27" s="31"/>
      <c r="FXO27" s="31"/>
      <c r="FXP27" s="31"/>
      <c r="FXQ27" s="31"/>
      <c r="FXR27" s="31"/>
      <c r="FXS27" s="31"/>
      <c r="FXT27" s="31"/>
      <c r="FXU27" s="31"/>
      <c r="FXV27" s="31"/>
      <c r="FXW27" s="31"/>
      <c r="FXX27" s="31"/>
      <c r="FXY27" s="31"/>
      <c r="FXZ27" s="31"/>
      <c r="FYA27" s="31"/>
      <c r="FYB27" s="31"/>
      <c r="FYC27" s="31"/>
      <c r="FYD27" s="31"/>
      <c r="FYE27" s="31"/>
      <c r="FYF27" s="31"/>
      <c r="FYG27" s="31"/>
      <c r="FYH27" s="31"/>
      <c r="FYI27" s="31"/>
      <c r="FYJ27" s="31"/>
      <c r="FYK27" s="31"/>
      <c r="FYL27" s="31"/>
      <c r="FYM27" s="31"/>
      <c r="FYN27" s="31"/>
      <c r="FYO27" s="31"/>
      <c r="FYP27" s="31"/>
      <c r="FYQ27" s="31"/>
      <c r="FYR27" s="31"/>
      <c r="FYS27" s="31"/>
      <c r="FYT27" s="31"/>
      <c r="FYU27" s="31"/>
      <c r="FYV27" s="31"/>
      <c r="FYW27" s="31"/>
      <c r="FYX27" s="31"/>
      <c r="FYY27" s="31"/>
      <c r="FYZ27" s="31"/>
      <c r="FZA27" s="31"/>
      <c r="FZB27" s="31"/>
      <c r="FZC27" s="31"/>
      <c r="FZD27" s="31"/>
      <c r="FZE27" s="31"/>
      <c r="FZF27" s="31"/>
      <c r="FZG27" s="31"/>
      <c r="FZH27" s="31"/>
      <c r="FZI27" s="31"/>
      <c r="FZJ27" s="31"/>
      <c r="FZK27" s="31"/>
      <c r="FZL27" s="31"/>
      <c r="FZM27" s="31"/>
      <c r="FZN27" s="31"/>
      <c r="FZO27" s="31"/>
      <c r="FZP27" s="31"/>
      <c r="FZQ27" s="31"/>
      <c r="FZR27" s="31"/>
      <c r="FZS27" s="31"/>
      <c r="FZT27" s="31"/>
      <c r="FZU27" s="31"/>
      <c r="FZV27" s="31"/>
      <c r="FZW27" s="31"/>
      <c r="FZX27" s="31"/>
      <c r="FZY27" s="31"/>
      <c r="FZZ27" s="31"/>
      <c r="GAA27" s="31"/>
      <c r="GAB27" s="31"/>
      <c r="GAC27" s="31"/>
      <c r="GAD27" s="31"/>
      <c r="GAE27" s="31"/>
      <c r="GAF27" s="31"/>
      <c r="GAG27" s="31"/>
      <c r="GAH27" s="31"/>
      <c r="GAI27" s="31"/>
      <c r="GAJ27" s="31"/>
      <c r="GAK27" s="31"/>
      <c r="GAL27" s="31"/>
      <c r="GAM27" s="31"/>
      <c r="GAN27" s="31"/>
      <c r="GAO27" s="31"/>
      <c r="GAP27" s="31"/>
      <c r="GAQ27" s="31"/>
      <c r="GAR27" s="31"/>
      <c r="GAS27" s="31"/>
      <c r="GAT27" s="31"/>
      <c r="GAU27" s="31"/>
      <c r="GAV27" s="31"/>
      <c r="GAW27" s="31"/>
      <c r="GAX27" s="31"/>
      <c r="GAY27" s="31"/>
      <c r="GAZ27" s="31"/>
      <c r="GBA27" s="31"/>
      <c r="GBB27" s="31"/>
      <c r="GBC27" s="31"/>
      <c r="GBD27" s="31"/>
      <c r="GBE27" s="31"/>
      <c r="GBF27" s="31"/>
      <c r="GBG27" s="31"/>
      <c r="GBH27" s="31"/>
      <c r="GBI27" s="31"/>
      <c r="GBJ27" s="31"/>
      <c r="GBK27" s="31"/>
      <c r="GBL27" s="31"/>
      <c r="GBM27" s="31"/>
      <c r="GBN27" s="31"/>
      <c r="GBO27" s="31"/>
      <c r="GBP27" s="31"/>
      <c r="GBQ27" s="31"/>
      <c r="GBR27" s="31"/>
      <c r="GBS27" s="31"/>
      <c r="GBT27" s="31"/>
      <c r="GBU27" s="31"/>
      <c r="GBV27" s="31"/>
      <c r="GBW27" s="31"/>
      <c r="GBX27" s="31"/>
      <c r="GBY27" s="31"/>
      <c r="GBZ27" s="31"/>
      <c r="GCA27" s="31"/>
      <c r="GCB27" s="31"/>
      <c r="GCC27" s="31"/>
      <c r="GCD27" s="31"/>
      <c r="GCE27" s="31"/>
      <c r="GCF27" s="31"/>
      <c r="GCG27" s="31"/>
      <c r="GCH27" s="31"/>
      <c r="GCI27" s="31"/>
      <c r="GCJ27" s="31"/>
      <c r="GCK27" s="31"/>
      <c r="GCL27" s="31"/>
      <c r="GCM27" s="31"/>
      <c r="GCN27" s="31"/>
      <c r="GCO27" s="31"/>
      <c r="GCP27" s="31"/>
      <c r="GCQ27" s="31"/>
      <c r="GCR27" s="31"/>
      <c r="GCS27" s="31"/>
      <c r="GCT27" s="31"/>
      <c r="GCU27" s="31"/>
      <c r="GCV27" s="31"/>
      <c r="GCW27" s="31"/>
      <c r="GCX27" s="31"/>
      <c r="GCY27" s="31"/>
      <c r="GCZ27" s="31"/>
      <c r="GDA27" s="31"/>
      <c r="GDB27" s="31"/>
      <c r="GDC27" s="31"/>
      <c r="GDD27" s="31"/>
      <c r="GDE27" s="31"/>
      <c r="GDF27" s="31"/>
      <c r="GDG27" s="31"/>
      <c r="GDH27" s="31"/>
      <c r="GDI27" s="31"/>
      <c r="GDJ27" s="31"/>
      <c r="GDK27" s="31"/>
      <c r="GDL27" s="31"/>
      <c r="GDM27" s="31"/>
      <c r="GDN27" s="31"/>
      <c r="GDO27" s="31"/>
      <c r="GDP27" s="31"/>
      <c r="GDQ27" s="31"/>
      <c r="GDR27" s="31"/>
      <c r="GDS27" s="31"/>
      <c r="GDT27" s="31"/>
      <c r="GDU27" s="31"/>
      <c r="GDV27" s="31"/>
      <c r="GDW27" s="31"/>
      <c r="GDX27" s="31"/>
      <c r="GDY27" s="31"/>
      <c r="GDZ27" s="31"/>
      <c r="GEA27" s="31"/>
      <c r="GEB27" s="31"/>
      <c r="GEC27" s="31"/>
      <c r="GED27" s="31"/>
      <c r="GEE27" s="31"/>
      <c r="GEF27" s="31"/>
      <c r="GEG27" s="31"/>
      <c r="GEH27" s="31"/>
      <c r="GEI27" s="31"/>
      <c r="GEJ27" s="31"/>
      <c r="GEK27" s="31"/>
      <c r="GEL27" s="31"/>
      <c r="GEM27" s="31"/>
      <c r="GEN27" s="31"/>
      <c r="GEO27" s="31"/>
      <c r="GEP27" s="31"/>
      <c r="GEQ27" s="31"/>
      <c r="GER27" s="31"/>
      <c r="GES27" s="31"/>
      <c r="GET27" s="31"/>
      <c r="GEU27" s="31"/>
      <c r="GEV27" s="31"/>
      <c r="GEW27" s="31"/>
      <c r="GEX27" s="31"/>
      <c r="GEY27" s="31"/>
      <c r="GEZ27" s="31"/>
      <c r="GFA27" s="31"/>
      <c r="GFB27" s="31"/>
      <c r="GFC27" s="31"/>
      <c r="GFD27" s="31"/>
      <c r="GFE27" s="31"/>
      <c r="GFF27" s="31"/>
      <c r="GFG27" s="31"/>
      <c r="GFH27" s="31"/>
      <c r="GFI27" s="31"/>
      <c r="GFJ27" s="31"/>
      <c r="GFK27" s="31"/>
      <c r="GFL27" s="31"/>
      <c r="GFM27" s="31"/>
      <c r="GFN27" s="31"/>
      <c r="GFO27" s="31"/>
      <c r="GFP27" s="31"/>
      <c r="GFQ27" s="31"/>
      <c r="GFR27" s="31"/>
      <c r="GFS27" s="31"/>
      <c r="GFT27" s="31"/>
      <c r="GFU27" s="31"/>
      <c r="GFV27" s="31"/>
      <c r="GFW27" s="31"/>
      <c r="GFX27" s="31"/>
      <c r="GFY27" s="31"/>
      <c r="GFZ27" s="31"/>
      <c r="GGA27" s="31"/>
      <c r="GGB27" s="31"/>
      <c r="GGC27" s="31"/>
      <c r="GGD27" s="31"/>
      <c r="GGE27" s="31"/>
      <c r="GGF27" s="31"/>
      <c r="GGG27" s="31"/>
      <c r="GGH27" s="31"/>
      <c r="GGI27" s="31"/>
      <c r="GGJ27" s="31"/>
      <c r="GGK27" s="31"/>
      <c r="GGL27" s="31"/>
      <c r="GGM27" s="31"/>
      <c r="GGN27" s="31"/>
      <c r="GGO27" s="31"/>
      <c r="GGP27" s="31"/>
      <c r="GGQ27" s="31"/>
      <c r="GGR27" s="31"/>
      <c r="GGS27" s="31"/>
      <c r="GGT27" s="31"/>
      <c r="GGU27" s="31"/>
      <c r="GGV27" s="31"/>
      <c r="GGW27" s="31"/>
      <c r="GGX27" s="31"/>
      <c r="GGY27" s="31"/>
      <c r="GGZ27" s="31"/>
      <c r="GHA27" s="31"/>
      <c r="GHB27" s="31"/>
      <c r="GHC27" s="31"/>
      <c r="GHD27" s="31"/>
      <c r="GHE27" s="31"/>
      <c r="GHF27" s="31"/>
      <c r="GHG27" s="31"/>
      <c r="GHH27" s="31"/>
      <c r="GHI27" s="31"/>
      <c r="GHJ27" s="31"/>
      <c r="GHK27" s="31"/>
      <c r="GHL27" s="31"/>
      <c r="GHM27" s="31"/>
      <c r="GHN27" s="31"/>
      <c r="GHO27" s="31"/>
      <c r="GHP27" s="31"/>
      <c r="GHQ27" s="31"/>
      <c r="GHR27" s="31"/>
      <c r="GHS27" s="31"/>
      <c r="GHT27" s="31"/>
      <c r="GHU27" s="31"/>
      <c r="GHV27" s="31"/>
      <c r="GHW27" s="31"/>
      <c r="GHX27" s="31"/>
      <c r="GHY27" s="31"/>
      <c r="GHZ27" s="31"/>
      <c r="GIA27" s="31"/>
      <c r="GIB27" s="31"/>
      <c r="GIC27" s="31"/>
      <c r="GID27" s="31"/>
      <c r="GIE27" s="31"/>
      <c r="GIF27" s="31"/>
      <c r="GIG27" s="31"/>
      <c r="GIH27" s="31"/>
      <c r="GII27" s="31"/>
      <c r="GIJ27" s="31"/>
      <c r="GIK27" s="31"/>
      <c r="GIL27" s="31"/>
      <c r="GIM27" s="31"/>
      <c r="GIN27" s="31"/>
      <c r="GIO27" s="31"/>
      <c r="GIP27" s="31"/>
      <c r="GIQ27" s="31"/>
      <c r="GIR27" s="31"/>
      <c r="GIS27" s="31"/>
      <c r="GIT27" s="31"/>
      <c r="GIU27" s="31"/>
      <c r="GIV27" s="31"/>
      <c r="GIW27" s="31"/>
      <c r="GIX27" s="31"/>
      <c r="GIY27" s="31"/>
      <c r="GIZ27" s="31"/>
      <c r="GJA27" s="31"/>
      <c r="GJB27" s="31"/>
      <c r="GJC27" s="31"/>
      <c r="GJD27" s="31"/>
      <c r="GJE27" s="31"/>
      <c r="GJF27" s="31"/>
      <c r="GJG27" s="31"/>
      <c r="GJH27" s="31"/>
      <c r="GJI27" s="31"/>
      <c r="GJJ27" s="31"/>
      <c r="GJK27" s="31"/>
      <c r="GJL27" s="31"/>
      <c r="GJM27" s="31"/>
      <c r="GJN27" s="31"/>
      <c r="GJO27" s="31"/>
      <c r="GJP27" s="31"/>
      <c r="GJQ27" s="31"/>
      <c r="GJR27" s="31"/>
      <c r="GJS27" s="31"/>
      <c r="GJT27" s="31"/>
      <c r="GJU27" s="31"/>
      <c r="GJV27" s="31"/>
      <c r="GJW27" s="31"/>
      <c r="GJX27" s="31"/>
      <c r="GJY27" s="31"/>
      <c r="GJZ27" s="31"/>
      <c r="GKA27" s="31"/>
      <c r="GKB27" s="31"/>
      <c r="GKC27" s="31"/>
      <c r="GKD27" s="31"/>
      <c r="GKE27" s="31"/>
      <c r="GKF27" s="31"/>
      <c r="GKG27" s="31"/>
      <c r="GKH27" s="31"/>
      <c r="GKI27" s="31"/>
      <c r="GKJ27" s="31"/>
      <c r="GKK27" s="31"/>
      <c r="GKL27" s="31"/>
      <c r="GKM27" s="31"/>
      <c r="GKN27" s="31"/>
      <c r="GKO27" s="31"/>
      <c r="GKP27" s="31"/>
      <c r="GKQ27" s="31"/>
      <c r="GKR27" s="31"/>
      <c r="GKS27" s="31"/>
      <c r="GKT27" s="31"/>
      <c r="GKU27" s="31"/>
      <c r="GKV27" s="31"/>
      <c r="GKW27" s="31"/>
      <c r="GKX27" s="31"/>
      <c r="GKY27" s="31"/>
      <c r="GKZ27" s="31"/>
      <c r="GLA27" s="31"/>
      <c r="GLB27" s="31"/>
      <c r="GLC27" s="31"/>
      <c r="GLD27" s="31"/>
      <c r="GLE27" s="31"/>
      <c r="GLF27" s="31"/>
      <c r="GLG27" s="31"/>
      <c r="GLH27" s="31"/>
      <c r="GLI27" s="31"/>
      <c r="GLJ27" s="31"/>
      <c r="GLK27" s="31"/>
      <c r="GLL27" s="31"/>
      <c r="GLM27" s="31"/>
      <c r="GLN27" s="31"/>
      <c r="GLO27" s="31"/>
      <c r="GLP27" s="31"/>
      <c r="GLQ27" s="31"/>
      <c r="GLR27" s="31"/>
      <c r="GLS27" s="31"/>
      <c r="GLT27" s="31"/>
      <c r="GLU27" s="31"/>
      <c r="GLV27" s="31"/>
      <c r="GLW27" s="31"/>
      <c r="GLX27" s="31"/>
      <c r="GLY27" s="31"/>
      <c r="GLZ27" s="31"/>
      <c r="GMA27" s="31"/>
      <c r="GMB27" s="31"/>
      <c r="GMC27" s="31"/>
      <c r="GMD27" s="31"/>
      <c r="GME27" s="31"/>
      <c r="GMF27" s="31"/>
      <c r="GMG27" s="31"/>
      <c r="GMH27" s="31"/>
      <c r="GMI27" s="31"/>
      <c r="GMJ27" s="31"/>
      <c r="GMK27" s="31"/>
      <c r="GML27" s="31"/>
      <c r="GMM27" s="31"/>
      <c r="GMN27" s="31"/>
      <c r="GMO27" s="31"/>
      <c r="GMP27" s="31"/>
      <c r="GMQ27" s="31"/>
      <c r="GMR27" s="31"/>
      <c r="GMS27" s="31"/>
      <c r="GMT27" s="31"/>
      <c r="GMU27" s="31"/>
      <c r="GMV27" s="31"/>
      <c r="GMW27" s="31"/>
      <c r="GMX27" s="31"/>
      <c r="GMY27" s="31"/>
      <c r="GMZ27" s="31"/>
      <c r="GNA27" s="31"/>
      <c r="GNB27" s="31"/>
      <c r="GNC27" s="31"/>
      <c r="GND27" s="31"/>
      <c r="GNE27" s="31"/>
      <c r="GNF27" s="31"/>
      <c r="GNG27" s="31"/>
      <c r="GNH27" s="31"/>
      <c r="GNI27" s="31"/>
      <c r="GNJ27" s="31"/>
      <c r="GNK27" s="31"/>
      <c r="GNL27" s="31"/>
      <c r="GNM27" s="31"/>
      <c r="GNN27" s="31"/>
      <c r="GNO27" s="31"/>
      <c r="GNP27" s="31"/>
      <c r="GNQ27" s="31"/>
      <c r="GNR27" s="31"/>
      <c r="GNS27" s="31"/>
      <c r="GNT27" s="31"/>
      <c r="GNU27" s="31"/>
      <c r="GNV27" s="31"/>
      <c r="GNW27" s="31"/>
      <c r="GNX27" s="31"/>
      <c r="GNY27" s="31"/>
      <c r="GNZ27" s="31"/>
      <c r="GOA27" s="31"/>
      <c r="GOB27" s="31"/>
      <c r="GOC27" s="31"/>
      <c r="GOD27" s="31"/>
      <c r="GOE27" s="31"/>
      <c r="GOF27" s="31"/>
      <c r="GOG27" s="31"/>
      <c r="GOH27" s="31"/>
      <c r="GOI27" s="31"/>
      <c r="GOJ27" s="31"/>
      <c r="GOK27" s="31"/>
      <c r="GOL27" s="31"/>
      <c r="GOM27" s="31"/>
      <c r="GON27" s="31"/>
      <c r="GOO27" s="31"/>
      <c r="GOP27" s="31"/>
      <c r="GOQ27" s="31"/>
      <c r="GOR27" s="31"/>
      <c r="GOS27" s="31"/>
      <c r="GOT27" s="31"/>
      <c r="GOU27" s="31"/>
      <c r="GOV27" s="31"/>
      <c r="GOW27" s="31"/>
      <c r="GOX27" s="31"/>
      <c r="GOY27" s="31"/>
      <c r="GOZ27" s="31"/>
      <c r="GPA27" s="31"/>
      <c r="GPB27" s="31"/>
      <c r="GPC27" s="31"/>
      <c r="GPD27" s="31"/>
      <c r="GPE27" s="31"/>
      <c r="GPF27" s="31"/>
      <c r="GPG27" s="31"/>
      <c r="GPH27" s="31"/>
      <c r="GPI27" s="31"/>
      <c r="GPJ27" s="31"/>
      <c r="GPK27" s="31"/>
      <c r="GPL27" s="31"/>
      <c r="GPM27" s="31"/>
      <c r="GPN27" s="31"/>
      <c r="GPO27" s="31"/>
      <c r="GPP27" s="31"/>
      <c r="GPQ27" s="31"/>
      <c r="GPR27" s="31"/>
      <c r="GPS27" s="31"/>
      <c r="GPT27" s="31"/>
      <c r="GPU27" s="31"/>
      <c r="GPV27" s="31"/>
      <c r="GPW27" s="31"/>
      <c r="GPX27" s="31"/>
      <c r="GPY27" s="31"/>
      <c r="GPZ27" s="31"/>
      <c r="GQA27" s="31"/>
      <c r="GQB27" s="31"/>
      <c r="GQC27" s="31"/>
      <c r="GQD27" s="31"/>
      <c r="GQE27" s="31"/>
      <c r="GQF27" s="31"/>
      <c r="GQG27" s="31"/>
      <c r="GQH27" s="31"/>
      <c r="GQI27" s="31"/>
      <c r="GQJ27" s="31"/>
      <c r="GQK27" s="31"/>
      <c r="GQL27" s="31"/>
      <c r="GQM27" s="31"/>
      <c r="GQN27" s="31"/>
      <c r="GQO27" s="31"/>
      <c r="GQP27" s="31"/>
      <c r="GQQ27" s="31"/>
      <c r="GQR27" s="31"/>
      <c r="GQS27" s="31"/>
      <c r="GQT27" s="31"/>
      <c r="GQU27" s="31"/>
      <c r="GQV27" s="31"/>
      <c r="GQW27" s="31"/>
      <c r="GQX27" s="31"/>
      <c r="GQY27" s="31"/>
      <c r="GQZ27" s="31"/>
      <c r="GRA27" s="31"/>
      <c r="GRB27" s="31"/>
      <c r="GRC27" s="31"/>
      <c r="GRD27" s="31"/>
      <c r="GRE27" s="31"/>
      <c r="GRF27" s="31"/>
      <c r="GRG27" s="31"/>
      <c r="GRH27" s="31"/>
      <c r="GRI27" s="31"/>
      <c r="GRJ27" s="31"/>
      <c r="GRK27" s="31"/>
      <c r="GRL27" s="31"/>
      <c r="GRM27" s="31"/>
      <c r="GRN27" s="31"/>
      <c r="GRO27" s="31"/>
      <c r="GRP27" s="31"/>
      <c r="GRQ27" s="31"/>
      <c r="GRR27" s="31"/>
      <c r="GRS27" s="31"/>
      <c r="GRT27" s="31"/>
      <c r="GRU27" s="31"/>
      <c r="GRV27" s="31"/>
      <c r="GRW27" s="31"/>
      <c r="GRX27" s="31"/>
      <c r="GRY27" s="31"/>
      <c r="GRZ27" s="31"/>
      <c r="GSA27" s="31"/>
      <c r="GSB27" s="31"/>
      <c r="GSC27" s="31"/>
      <c r="GSD27" s="31"/>
      <c r="GSE27" s="31"/>
      <c r="GSF27" s="31"/>
      <c r="GSG27" s="31"/>
      <c r="GSH27" s="31"/>
      <c r="GSI27" s="31"/>
      <c r="GSJ27" s="31"/>
      <c r="GSK27" s="31"/>
      <c r="GSL27" s="31"/>
      <c r="GSM27" s="31"/>
      <c r="GSN27" s="31"/>
      <c r="GSO27" s="31"/>
      <c r="GSP27" s="31"/>
      <c r="GSQ27" s="31"/>
      <c r="GSR27" s="31"/>
      <c r="GSS27" s="31"/>
      <c r="GST27" s="31"/>
      <c r="GSU27" s="31"/>
      <c r="GSV27" s="31"/>
      <c r="GSW27" s="31"/>
      <c r="GSX27" s="31"/>
      <c r="GSY27" s="31"/>
      <c r="GSZ27" s="31"/>
      <c r="GTA27" s="31"/>
      <c r="GTB27" s="31"/>
      <c r="GTC27" s="31"/>
      <c r="GTD27" s="31"/>
      <c r="GTE27" s="31"/>
      <c r="GTF27" s="31"/>
      <c r="GTG27" s="31"/>
      <c r="GTH27" s="31"/>
      <c r="GTI27" s="31"/>
      <c r="GTJ27" s="31"/>
      <c r="GTK27" s="31"/>
      <c r="GTL27" s="31"/>
      <c r="GTM27" s="31"/>
      <c r="GTN27" s="31"/>
      <c r="GTO27" s="31"/>
      <c r="GTP27" s="31"/>
      <c r="GTQ27" s="31"/>
      <c r="GTR27" s="31"/>
      <c r="GTS27" s="31"/>
      <c r="GTT27" s="31"/>
      <c r="GTU27" s="31"/>
      <c r="GTV27" s="31"/>
      <c r="GTW27" s="31"/>
      <c r="GTX27" s="31"/>
      <c r="GTY27" s="31"/>
      <c r="GTZ27" s="31"/>
      <c r="GUA27" s="31"/>
      <c r="GUB27" s="31"/>
      <c r="GUC27" s="31"/>
      <c r="GUD27" s="31"/>
      <c r="GUE27" s="31"/>
      <c r="GUF27" s="31"/>
      <c r="GUG27" s="31"/>
      <c r="GUH27" s="31"/>
      <c r="GUI27" s="31"/>
      <c r="GUJ27" s="31"/>
      <c r="GUK27" s="31"/>
      <c r="GUL27" s="31"/>
      <c r="GUM27" s="31"/>
      <c r="GUN27" s="31"/>
      <c r="GUO27" s="31"/>
      <c r="GUP27" s="31"/>
      <c r="GUQ27" s="31"/>
      <c r="GUR27" s="31"/>
      <c r="GUS27" s="31"/>
      <c r="GUT27" s="31"/>
      <c r="GUU27" s="31"/>
      <c r="GUV27" s="31"/>
      <c r="GUW27" s="31"/>
      <c r="GUX27" s="31"/>
      <c r="GUY27" s="31"/>
      <c r="GUZ27" s="31"/>
      <c r="GVA27" s="31"/>
      <c r="GVB27" s="31"/>
      <c r="GVC27" s="31"/>
      <c r="GVD27" s="31"/>
      <c r="GVE27" s="31"/>
      <c r="GVF27" s="31"/>
      <c r="GVG27" s="31"/>
      <c r="GVH27" s="31"/>
      <c r="GVI27" s="31"/>
      <c r="GVJ27" s="31"/>
      <c r="GVK27" s="31"/>
      <c r="GVL27" s="31"/>
      <c r="GVM27" s="31"/>
      <c r="GVN27" s="31"/>
      <c r="GVO27" s="31"/>
      <c r="GVP27" s="31"/>
      <c r="GVQ27" s="31"/>
      <c r="GVR27" s="31"/>
      <c r="GVS27" s="31"/>
      <c r="GVT27" s="31"/>
      <c r="GVU27" s="31"/>
      <c r="GVV27" s="31"/>
      <c r="GVW27" s="31"/>
      <c r="GVX27" s="31"/>
      <c r="GVY27" s="31"/>
      <c r="GVZ27" s="31"/>
      <c r="GWA27" s="31"/>
      <c r="GWB27" s="31"/>
      <c r="GWC27" s="31"/>
      <c r="GWD27" s="31"/>
      <c r="GWE27" s="31"/>
      <c r="GWF27" s="31"/>
      <c r="GWG27" s="31"/>
      <c r="GWH27" s="31"/>
      <c r="GWI27" s="31"/>
      <c r="GWJ27" s="31"/>
      <c r="GWK27" s="31"/>
      <c r="GWL27" s="31"/>
      <c r="GWM27" s="31"/>
      <c r="GWN27" s="31"/>
      <c r="GWO27" s="31"/>
      <c r="GWP27" s="31"/>
      <c r="GWQ27" s="31"/>
      <c r="GWR27" s="31"/>
      <c r="GWS27" s="31"/>
      <c r="GWT27" s="31"/>
      <c r="GWU27" s="31"/>
      <c r="GWV27" s="31"/>
      <c r="GWW27" s="31"/>
      <c r="GWX27" s="31"/>
      <c r="GWY27" s="31"/>
      <c r="GWZ27" s="31"/>
      <c r="GXA27" s="31"/>
      <c r="GXB27" s="31"/>
      <c r="GXC27" s="31"/>
      <c r="GXD27" s="31"/>
      <c r="GXE27" s="31"/>
      <c r="GXF27" s="31"/>
      <c r="GXG27" s="31"/>
      <c r="GXH27" s="31"/>
      <c r="GXI27" s="31"/>
      <c r="GXJ27" s="31"/>
      <c r="GXK27" s="31"/>
      <c r="GXL27" s="31"/>
      <c r="GXM27" s="31"/>
      <c r="GXN27" s="31"/>
      <c r="GXO27" s="31"/>
      <c r="GXP27" s="31"/>
      <c r="GXQ27" s="31"/>
      <c r="GXR27" s="31"/>
      <c r="GXS27" s="31"/>
      <c r="GXT27" s="31"/>
      <c r="GXU27" s="31"/>
      <c r="GXV27" s="31"/>
      <c r="GXW27" s="31"/>
      <c r="GXX27" s="31"/>
      <c r="GXY27" s="31"/>
      <c r="GXZ27" s="31"/>
      <c r="GYA27" s="31"/>
      <c r="GYB27" s="31"/>
      <c r="GYC27" s="31"/>
      <c r="GYD27" s="31"/>
      <c r="GYE27" s="31"/>
      <c r="GYF27" s="31"/>
      <c r="GYG27" s="31"/>
      <c r="GYH27" s="31"/>
      <c r="GYI27" s="31"/>
      <c r="GYJ27" s="31"/>
      <c r="GYK27" s="31"/>
      <c r="GYL27" s="31"/>
      <c r="GYM27" s="31"/>
      <c r="GYN27" s="31"/>
      <c r="GYO27" s="31"/>
      <c r="GYP27" s="31"/>
      <c r="GYQ27" s="31"/>
      <c r="GYR27" s="31"/>
      <c r="GYS27" s="31"/>
      <c r="GYT27" s="31"/>
      <c r="GYU27" s="31"/>
      <c r="GYV27" s="31"/>
      <c r="GYW27" s="31"/>
      <c r="GYX27" s="31"/>
      <c r="GYY27" s="31"/>
      <c r="GYZ27" s="31"/>
      <c r="GZA27" s="31"/>
      <c r="GZB27" s="31"/>
      <c r="GZC27" s="31"/>
      <c r="GZD27" s="31"/>
      <c r="GZE27" s="31"/>
      <c r="GZF27" s="31"/>
      <c r="GZG27" s="31"/>
      <c r="GZH27" s="31"/>
      <c r="GZI27" s="31"/>
      <c r="GZJ27" s="31"/>
      <c r="GZK27" s="31"/>
      <c r="GZL27" s="31"/>
      <c r="GZM27" s="31"/>
      <c r="GZN27" s="31"/>
      <c r="GZO27" s="31"/>
      <c r="GZP27" s="31"/>
      <c r="GZQ27" s="31"/>
      <c r="GZR27" s="31"/>
      <c r="GZS27" s="31"/>
      <c r="GZT27" s="31"/>
      <c r="GZU27" s="31"/>
      <c r="GZV27" s="31"/>
      <c r="GZW27" s="31"/>
      <c r="GZX27" s="31"/>
      <c r="GZY27" s="31"/>
      <c r="GZZ27" s="31"/>
      <c r="HAA27" s="31"/>
      <c r="HAB27" s="31"/>
      <c r="HAC27" s="31"/>
      <c r="HAD27" s="31"/>
      <c r="HAE27" s="31"/>
      <c r="HAF27" s="31"/>
      <c r="HAG27" s="31"/>
      <c r="HAH27" s="31"/>
      <c r="HAI27" s="31"/>
      <c r="HAJ27" s="31"/>
      <c r="HAK27" s="31"/>
      <c r="HAL27" s="31"/>
      <c r="HAM27" s="31"/>
      <c r="HAN27" s="31"/>
      <c r="HAO27" s="31"/>
      <c r="HAP27" s="31"/>
      <c r="HAQ27" s="31"/>
      <c r="HAR27" s="31"/>
      <c r="HAS27" s="31"/>
      <c r="HAT27" s="31"/>
      <c r="HAU27" s="31"/>
      <c r="HAV27" s="31"/>
      <c r="HAW27" s="31"/>
      <c r="HAX27" s="31"/>
      <c r="HAY27" s="31"/>
      <c r="HAZ27" s="31"/>
      <c r="HBA27" s="31"/>
      <c r="HBB27" s="31"/>
      <c r="HBC27" s="31"/>
      <c r="HBD27" s="31"/>
      <c r="HBE27" s="31"/>
      <c r="HBF27" s="31"/>
      <c r="HBG27" s="31"/>
      <c r="HBH27" s="31"/>
      <c r="HBI27" s="31"/>
      <c r="HBJ27" s="31"/>
      <c r="HBK27" s="31"/>
      <c r="HBL27" s="31"/>
      <c r="HBM27" s="31"/>
      <c r="HBN27" s="31"/>
      <c r="HBO27" s="31"/>
      <c r="HBP27" s="31"/>
      <c r="HBQ27" s="31"/>
      <c r="HBR27" s="31"/>
      <c r="HBS27" s="31"/>
      <c r="HBT27" s="31"/>
      <c r="HBU27" s="31"/>
      <c r="HBV27" s="31"/>
      <c r="HBW27" s="31"/>
      <c r="HBX27" s="31"/>
      <c r="HBY27" s="31"/>
      <c r="HBZ27" s="31"/>
      <c r="HCA27" s="31"/>
      <c r="HCB27" s="31"/>
      <c r="HCC27" s="31"/>
      <c r="HCD27" s="31"/>
      <c r="HCE27" s="31"/>
      <c r="HCF27" s="31"/>
      <c r="HCG27" s="31"/>
      <c r="HCH27" s="31"/>
      <c r="HCI27" s="31"/>
      <c r="HCJ27" s="31"/>
      <c r="HCK27" s="31"/>
      <c r="HCL27" s="31"/>
      <c r="HCM27" s="31"/>
      <c r="HCN27" s="31"/>
      <c r="HCO27" s="31"/>
      <c r="HCP27" s="31"/>
      <c r="HCQ27" s="31"/>
      <c r="HCR27" s="31"/>
      <c r="HCS27" s="31"/>
      <c r="HCT27" s="31"/>
      <c r="HCU27" s="31"/>
      <c r="HCV27" s="31"/>
      <c r="HCW27" s="31"/>
      <c r="HCX27" s="31"/>
      <c r="HCY27" s="31"/>
      <c r="HCZ27" s="31"/>
      <c r="HDA27" s="31"/>
      <c r="HDB27" s="31"/>
      <c r="HDC27" s="31"/>
      <c r="HDD27" s="31"/>
      <c r="HDE27" s="31"/>
      <c r="HDF27" s="31"/>
      <c r="HDG27" s="31"/>
      <c r="HDH27" s="31"/>
      <c r="HDI27" s="31"/>
      <c r="HDJ27" s="31"/>
      <c r="HDK27" s="31"/>
      <c r="HDL27" s="31"/>
      <c r="HDM27" s="31"/>
      <c r="HDN27" s="31"/>
      <c r="HDO27" s="31"/>
      <c r="HDP27" s="31"/>
      <c r="HDQ27" s="31"/>
      <c r="HDR27" s="31"/>
      <c r="HDS27" s="31"/>
      <c r="HDT27" s="31"/>
      <c r="HDU27" s="31"/>
      <c r="HDV27" s="31"/>
      <c r="HDW27" s="31"/>
      <c r="HDX27" s="31"/>
      <c r="HDY27" s="31"/>
      <c r="HDZ27" s="31"/>
      <c r="HEA27" s="31"/>
      <c r="HEB27" s="31"/>
      <c r="HEC27" s="31"/>
      <c r="HED27" s="31"/>
      <c r="HEE27" s="31"/>
      <c r="HEF27" s="31"/>
      <c r="HEG27" s="31"/>
      <c r="HEH27" s="31"/>
      <c r="HEI27" s="31"/>
      <c r="HEJ27" s="31"/>
      <c r="HEK27" s="31"/>
      <c r="HEL27" s="31"/>
      <c r="HEM27" s="31"/>
      <c r="HEN27" s="31"/>
      <c r="HEO27" s="31"/>
      <c r="HEP27" s="31"/>
      <c r="HEQ27" s="31"/>
      <c r="HER27" s="31"/>
      <c r="HES27" s="31"/>
      <c r="HET27" s="31"/>
      <c r="HEU27" s="31"/>
      <c r="HEV27" s="31"/>
      <c r="HEW27" s="31"/>
      <c r="HEX27" s="31"/>
      <c r="HEY27" s="31"/>
      <c r="HEZ27" s="31"/>
      <c r="HFA27" s="31"/>
      <c r="HFB27" s="31"/>
      <c r="HFC27" s="31"/>
      <c r="HFD27" s="31"/>
      <c r="HFE27" s="31"/>
      <c r="HFF27" s="31"/>
      <c r="HFG27" s="31"/>
      <c r="HFH27" s="31"/>
      <c r="HFI27" s="31"/>
      <c r="HFJ27" s="31"/>
      <c r="HFK27" s="31"/>
      <c r="HFL27" s="31"/>
      <c r="HFM27" s="31"/>
      <c r="HFN27" s="31"/>
      <c r="HFO27" s="31"/>
      <c r="HFP27" s="31"/>
      <c r="HFQ27" s="31"/>
      <c r="HFR27" s="31"/>
      <c r="HFS27" s="31"/>
      <c r="HFT27" s="31"/>
      <c r="HFU27" s="31"/>
      <c r="HFV27" s="31"/>
      <c r="HFW27" s="31"/>
      <c r="HFX27" s="31"/>
      <c r="HFY27" s="31"/>
      <c r="HFZ27" s="31"/>
      <c r="HGA27" s="31"/>
      <c r="HGB27" s="31"/>
      <c r="HGC27" s="31"/>
      <c r="HGD27" s="31"/>
      <c r="HGE27" s="31"/>
      <c r="HGF27" s="31"/>
      <c r="HGG27" s="31"/>
      <c r="HGH27" s="31"/>
      <c r="HGI27" s="31"/>
      <c r="HGJ27" s="31"/>
      <c r="HGK27" s="31"/>
      <c r="HGL27" s="31"/>
      <c r="HGM27" s="31"/>
      <c r="HGN27" s="31"/>
      <c r="HGO27" s="31"/>
      <c r="HGP27" s="31"/>
      <c r="HGQ27" s="31"/>
      <c r="HGR27" s="31"/>
      <c r="HGS27" s="31"/>
      <c r="HGT27" s="31"/>
      <c r="HGU27" s="31"/>
      <c r="HGV27" s="31"/>
      <c r="HGW27" s="31"/>
      <c r="HGX27" s="31"/>
      <c r="HGY27" s="31"/>
      <c r="HGZ27" s="31"/>
      <c r="HHA27" s="31"/>
      <c r="HHB27" s="31"/>
      <c r="HHC27" s="31"/>
      <c r="HHD27" s="31"/>
      <c r="HHE27" s="31"/>
      <c r="HHF27" s="31"/>
      <c r="HHG27" s="31"/>
      <c r="HHH27" s="31"/>
      <c r="HHI27" s="31"/>
      <c r="HHJ27" s="31"/>
      <c r="HHK27" s="31"/>
      <c r="HHL27" s="31"/>
      <c r="HHM27" s="31"/>
      <c r="HHN27" s="31"/>
      <c r="HHO27" s="31"/>
      <c r="HHP27" s="31"/>
      <c r="HHQ27" s="31"/>
      <c r="HHR27" s="31"/>
      <c r="HHS27" s="31"/>
      <c r="HHT27" s="31"/>
      <c r="HHU27" s="31"/>
      <c r="HHV27" s="31"/>
      <c r="HHW27" s="31"/>
      <c r="HHX27" s="31"/>
      <c r="HHY27" s="31"/>
      <c r="HHZ27" s="31"/>
      <c r="HIA27" s="31"/>
      <c r="HIB27" s="31"/>
      <c r="HIC27" s="31"/>
      <c r="HID27" s="31"/>
      <c r="HIE27" s="31"/>
      <c r="HIF27" s="31"/>
      <c r="HIG27" s="31"/>
      <c r="HIH27" s="31"/>
      <c r="HII27" s="31"/>
      <c r="HIJ27" s="31"/>
      <c r="HIK27" s="31"/>
      <c r="HIL27" s="31"/>
      <c r="HIM27" s="31"/>
      <c r="HIN27" s="31"/>
      <c r="HIO27" s="31"/>
      <c r="HIP27" s="31"/>
      <c r="HIQ27" s="31"/>
      <c r="HIR27" s="31"/>
      <c r="HIS27" s="31"/>
      <c r="HIT27" s="31"/>
      <c r="HIU27" s="31"/>
      <c r="HIV27" s="31"/>
      <c r="HIW27" s="31"/>
      <c r="HIX27" s="31"/>
      <c r="HIY27" s="31"/>
      <c r="HIZ27" s="31"/>
      <c r="HJA27" s="31"/>
      <c r="HJB27" s="31"/>
      <c r="HJC27" s="31"/>
      <c r="HJD27" s="31"/>
      <c r="HJE27" s="31"/>
      <c r="HJF27" s="31"/>
      <c r="HJG27" s="31"/>
      <c r="HJH27" s="31"/>
      <c r="HJI27" s="31"/>
      <c r="HJJ27" s="31"/>
      <c r="HJK27" s="31"/>
      <c r="HJL27" s="31"/>
      <c r="HJM27" s="31"/>
      <c r="HJN27" s="31"/>
      <c r="HJO27" s="31"/>
      <c r="HJP27" s="31"/>
      <c r="HJQ27" s="31"/>
      <c r="HJR27" s="31"/>
      <c r="HJS27" s="31"/>
      <c r="HJT27" s="31"/>
      <c r="HJU27" s="31"/>
      <c r="HJV27" s="31"/>
      <c r="HJW27" s="31"/>
      <c r="HJX27" s="31"/>
      <c r="HJY27" s="31"/>
      <c r="HJZ27" s="31"/>
      <c r="HKA27" s="31"/>
      <c r="HKB27" s="31"/>
      <c r="HKC27" s="31"/>
      <c r="HKD27" s="31"/>
      <c r="HKE27" s="31"/>
      <c r="HKF27" s="31"/>
      <c r="HKG27" s="31"/>
      <c r="HKH27" s="31"/>
      <c r="HKI27" s="31"/>
      <c r="HKJ27" s="31"/>
      <c r="HKK27" s="31"/>
      <c r="HKL27" s="31"/>
      <c r="HKM27" s="31"/>
      <c r="HKN27" s="31"/>
      <c r="HKO27" s="31"/>
      <c r="HKP27" s="31"/>
      <c r="HKQ27" s="31"/>
      <c r="HKR27" s="31"/>
      <c r="HKS27" s="31"/>
      <c r="HKT27" s="31"/>
      <c r="HKU27" s="31"/>
      <c r="HKV27" s="31"/>
      <c r="HKW27" s="31"/>
      <c r="HKX27" s="31"/>
      <c r="HKY27" s="31"/>
      <c r="HKZ27" s="31"/>
      <c r="HLA27" s="31"/>
      <c r="HLB27" s="31"/>
      <c r="HLC27" s="31"/>
      <c r="HLD27" s="31"/>
      <c r="HLE27" s="31"/>
      <c r="HLF27" s="31"/>
      <c r="HLG27" s="31"/>
      <c r="HLH27" s="31"/>
      <c r="HLI27" s="31"/>
      <c r="HLJ27" s="31"/>
      <c r="HLK27" s="31"/>
      <c r="HLL27" s="31"/>
      <c r="HLM27" s="31"/>
      <c r="HLN27" s="31"/>
      <c r="HLO27" s="31"/>
      <c r="HLP27" s="31"/>
      <c r="HLQ27" s="31"/>
      <c r="HLR27" s="31"/>
      <c r="HLS27" s="31"/>
      <c r="HLT27" s="31"/>
      <c r="HLU27" s="31"/>
      <c r="HLV27" s="31"/>
      <c r="HLW27" s="31"/>
      <c r="HLX27" s="31"/>
      <c r="HLY27" s="31"/>
      <c r="HLZ27" s="31"/>
      <c r="HMA27" s="31"/>
      <c r="HMB27" s="31"/>
      <c r="HMC27" s="31"/>
      <c r="HMD27" s="31"/>
      <c r="HME27" s="31"/>
      <c r="HMF27" s="31"/>
      <c r="HMG27" s="31"/>
      <c r="HMH27" s="31"/>
      <c r="HMI27" s="31"/>
      <c r="HMJ27" s="31"/>
      <c r="HMK27" s="31"/>
      <c r="HML27" s="31"/>
      <c r="HMM27" s="31"/>
      <c r="HMN27" s="31"/>
      <c r="HMO27" s="31"/>
      <c r="HMP27" s="31"/>
      <c r="HMQ27" s="31"/>
      <c r="HMR27" s="31"/>
      <c r="HMS27" s="31"/>
      <c r="HMT27" s="31"/>
      <c r="HMU27" s="31"/>
      <c r="HMV27" s="31"/>
      <c r="HMW27" s="31"/>
      <c r="HMX27" s="31"/>
      <c r="HMY27" s="31"/>
      <c r="HMZ27" s="31"/>
      <c r="HNA27" s="31"/>
      <c r="HNB27" s="31"/>
      <c r="HNC27" s="31"/>
      <c r="HND27" s="31"/>
      <c r="HNE27" s="31"/>
      <c r="HNF27" s="31"/>
      <c r="HNG27" s="31"/>
      <c r="HNH27" s="31"/>
      <c r="HNI27" s="31"/>
      <c r="HNJ27" s="31"/>
      <c r="HNK27" s="31"/>
      <c r="HNL27" s="31"/>
      <c r="HNM27" s="31"/>
      <c r="HNN27" s="31"/>
      <c r="HNO27" s="31"/>
      <c r="HNP27" s="31"/>
      <c r="HNQ27" s="31"/>
      <c r="HNR27" s="31"/>
      <c r="HNS27" s="31"/>
      <c r="HNT27" s="31"/>
      <c r="HNU27" s="31"/>
      <c r="HNV27" s="31"/>
      <c r="HNW27" s="31"/>
      <c r="HNX27" s="31"/>
      <c r="HNY27" s="31"/>
      <c r="HNZ27" s="31"/>
      <c r="HOA27" s="31"/>
      <c r="HOB27" s="31"/>
      <c r="HOC27" s="31"/>
      <c r="HOD27" s="31"/>
      <c r="HOE27" s="31"/>
      <c r="HOF27" s="31"/>
      <c r="HOG27" s="31"/>
      <c r="HOH27" s="31"/>
      <c r="HOI27" s="31"/>
      <c r="HOJ27" s="31"/>
      <c r="HOK27" s="31"/>
      <c r="HOL27" s="31"/>
      <c r="HOM27" s="31"/>
      <c r="HON27" s="31"/>
      <c r="HOO27" s="31"/>
      <c r="HOP27" s="31"/>
      <c r="HOQ27" s="31"/>
      <c r="HOR27" s="31"/>
      <c r="HOS27" s="31"/>
      <c r="HOT27" s="31"/>
      <c r="HOU27" s="31"/>
      <c r="HOV27" s="31"/>
      <c r="HOW27" s="31"/>
      <c r="HOX27" s="31"/>
      <c r="HOY27" s="31"/>
      <c r="HOZ27" s="31"/>
      <c r="HPA27" s="31"/>
      <c r="HPB27" s="31"/>
      <c r="HPC27" s="31"/>
      <c r="HPD27" s="31"/>
      <c r="HPE27" s="31"/>
      <c r="HPF27" s="31"/>
      <c r="HPG27" s="31"/>
      <c r="HPH27" s="31"/>
      <c r="HPI27" s="31"/>
      <c r="HPJ27" s="31"/>
      <c r="HPK27" s="31"/>
      <c r="HPL27" s="31"/>
      <c r="HPM27" s="31"/>
      <c r="HPN27" s="31"/>
      <c r="HPO27" s="31"/>
      <c r="HPP27" s="31"/>
      <c r="HPQ27" s="31"/>
      <c r="HPR27" s="31"/>
      <c r="HPS27" s="31"/>
      <c r="HPT27" s="31"/>
      <c r="HPU27" s="31"/>
      <c r="HPV27" s="31"/>
      <c r="HPW27" s="31"/>
      <c r="HPX27" s="31"/>
      <c r="HPY27" s="31"/>
      <c r="HPZ27" s="31"/>
      <c r="HQA27" s="31"/>
      <c r="HQB27" s="31"/>
      <c r="HQC27" s="31"/>
      <c r="HQD27" s="31"/>
      <c r="HQE27" s="31"/>
      <c r="HQF27" s="31"/>
      <c r="HQG27" s="31"/>
      <c r="HQH27" s="31"/>
      <c r="HQI27" s="31"/>
      <c r="HQJ27" s="31"/>
      <c r="HQK27" s="31"/>
      <c r="HQL27" s="31"/>
      <c r="HQM27" s="31"/>
      <c r="HQN27" s="31"/>
      <c r="HQO27" s="31"/>
      <c r="HQP27" s="31"/>
      <c r="HQQ27" s="31"/>
      <c r="HQR27" s="31"/>
      <c r="HQS27" s="31"/>
      <c r="HQT27" s="31"/>
      <c r="HQU27" s="31"/>
      <c r="HQV27" s="31"/>
      <c r="HQW27" s="31"/>
      <c r="HQX27" s="31"/>
      <c r="HQY27" s="31"/>
      <c r="HQZ27" s="31"/>
      <c r="HRA27" s="31"/>
      <c r="HRB27" s="31"/>
      <c r="HRC27" s="31"/>
      <c r="HRD27" s="31"/>
      <c r="HRE27" s="31"/>
      <c r="HRF27" s="31"/>
      <c r="HRG27" s="31"/>
      <c r="HRH27" s="31"/>
      <c r="HRI27" s="31"/>
      <c r="HRJ27" s="31"/>
      <c r="HRK27" s="31"/>
      <c r="HRL27" s="31"/>
      <c r="HRM27" s="31"/>
      <c r="HRN27" s="31"/>
      <c r="HRO27" s="31"/>
      <c r="HRP27" s="31"/>
      <c r="HRQ27" s="31"/>
      <c r="HRR27" s="31"/>
      <c r="HRS27" s="31"/>
      <c r="HRT27" s="31"/>
      <c r="HRU27" s="31"/>
      <c r="HRV27" s="31"/>
      <c r="HRW27" s="31"/>
      <c r="HRX27" s="31"/>
      <c r="HRY27" s="31"/>
      <c r="HRZ27" s="31"/>
      <c r="HSA27" s="31"/>
      <c r="HSB27" s="31"/>
      <c r="HSC27" s="31"/>
      <c r="HSD27" s="31"/>
      <c r="HSE27" s="31"/>
      <c r="HSF27" s="31"/>
      <c r="HSG27" s="31"/>
      <c r="HSH27" s="31"/>
      <c r="HSI27" s="31"/>
      <c r="HSJ27" s="31"/>
      <c r="HSK27" s="31"/>
      <c r="HSL27" s="31"/>
      <c r="HSM27" s="31"/>
      <c r="HSN27" s="31"/>
      <c r="HSO27" s="31"/>
      <c r="HSP27" s="31"/>
      <c r="HSQ27" s="31"/>
      <c r="HSR27" s="31"/>
      <c r="HSS27" s="31"/>
      <c r="HST27" s="31"/>
      <c r="HSU27" s="31"/>
      <c r="HSV27" s="31"/>
      <c r="HSW27" s="31"/>
      <c r="HSX27" s="31"/>
      <c r="HSY27" s="31"/>
      <c r="HSZ27" s="31"/>
      <c r="HTA27" s="31"/>
      <c r="HTB27" s="31"/>
      <c r="HTC27" s="31"/>
      <c r="HTD27" s="31"/>
      <c r="HTE27" s="31"/>
      <c r="HTF27" s="31"/>
      <c r="HTG27" s="31"/>
      <c r="HTH27" s="31"/>
      <c r="HTI27" s="31"/>
      <c r="HTJ27" s="31"/>
      <c r="HTK27" s="31"/>
      <c r="HTL27" s="31"/>
      <c r="HTM27" s="31"/>
      <c r="HTN27" s="31"/>
      <c r="HTO27" s="31"/>
      <c r="HTP27" s="31"/>
      <c r="HTQ27" s="31"/>
      <c r="HTR27" s="31"/>
      <c r="HTS27" s="31"/>
      <c r="HTT27" s="31"/>
      <c r="HTU27" s="31"/>
      <c r="HTV27" s="31"/>
      <c r="HTW27" s="31"/>
      <c r="HTX27" s="31"/>
      <c r="HTY27" s="31"/>
      <c r="HTZ27" s="31"/>
      <c r="HUA27" s="31"/>
      <c r="HUB27" s="31"/>
      <c r="HUC27" s="31"/>
      <c r="HUD27" s="31"/>
      <c r="HUE27" s="31"/>
      <c r="HUF27" s="31"/>
      <c r="HUG27" s="31"/>
      <c r="HUH27" s="31"/>
      <c r="HUI27" s="31"/>
      <c r="HUJ27" s="31"/>
      <c r="HUK27" s="31"/>
      <c r="HUL27" s="31"/>
      <c r="HUM27" s="31"/>
      <c r="HUN27" s="31"/>
      <c r="HUO27" s="31"/>
      <c r="HUP27" s="31"/>
      <c r="HUQ27" s="31"/>
      <c r="HUR27" s="31"/>
      <c r="HUS27" s="31"/>
      <c r="HUT27" s="31"/>
      <c r="HUU27" s="31"/>
      <c r="HUV27" s="31"/>
      <c r="HUW27" s="31"/>
      <c r="HUX27" s="31"/>
      <c r="HUY27" s="31"/>
      <c r="HUZ27" s="31"/>
      <c r="HVA27" s="31"/>
      <c r="HVB27" s="31"/>
      <c r="HVC27" s="31"/>
      <c r="HVD27" s="31"/>
      <c r="HVE27" s="31"/>
      <c r="HVF27" s="31"/>
      <c r="HVG27" s="31"/>
      <c r="HVH27" s="31"/>
      <c r="HVI27" s="31"/>
      <c r="HVJ27" s="31"/>
      <c r="HVK27" s="31"/>
      <c r="HVL27" s="31"/>
      <c r="HVM27" s="31"/>
      <c r="HVN27" s="31"/>
      <c r="HVO27" s="31"/>
      <c r="HVP27" s="31"/>
      <c r="HVQ27" s="31"/>
      <c r="HVR27" s="31"/>
      <c r="HVS27" s="31"/>
      <c r="HVT27" s="31"/>
      <c r="HVU27" s="31"/>
      <c r="HVV27" s="31"/>
      <c r="HVW27" s="31"/>
      <c r="HVX27" s="31"/>
      <c r="HVY27" s="31"/>
      <c r="HVZ27" s="31"/>
      <c r="HWA27" s="31"/>
      <c r="HWB27" s="31"/>
      <c r="HWC27" s="31"/>
      <c r="HWD27" s="31"/>
      <c r="HWE27" s="31"/>
      <c r="HWF27" s="31"/>
      <c r="HWG27" s="31"/>
      <c r="HWH27" s="31"/>
      <c r="HWI27" s="31"/>
      <c r="HWJ27" s="31"/>
      <c r="HWK27" s="31"/>
      <c r="HWL27" s="31"/>
      <c r="HWM27" s="31"/>
      <c r="HWN27" s="31"/>
      <c r="HWO27" s="31"/>
      <c r="HWP27" s="31"/>
      <c r="HWQ27" s="31"/>
      <c r="HWR27" s="31"/>
      <c r="HWS27" s="31"/>
      <c r="HWT27" s="31"/>
      <c r="HWU27" s="31"/>
      <c r="HWV27" s="31"/>
      <c r="HWW27" s="31"/>
      <c r="HWX27" s="31"/>
      <c r="HWY27" s="31"/>
      <c r="HWZ27" s="31"/>
      <c r="HXA27" s="31"/>
      <c r="HXB27" s="31"/>
      <c r="HXC27" s="31"/>
      <c r="HXD27" s="31"/>
      <c r="HXE27" s="31"/>
      <c r="HXF27" s="31"/>
      <c r="HXG27" s="31"/>
      <c r="HXH27" s="31"/>
      <c r="HXI27" s="31"/>
      <c r="HXJ27" s="31"/>
      <c r="HXK27" s="31"/>
      <c r="HXL27" s="31"/>
      <c r="HXM27" s="31"/>
      <c r="HXN27" s="31"/>
      <c r="HXO27" s="31"/>
      <c r="HXP27" s="31"/>
      <c r="HXQ27" s="31"/>
      <c r="HXR27" s="31"/>
      <c r="HXS27" s="31"/>
      <c r="HXT27" s="31"/>
      <c r="HXU27" s="31"/>
      <c r="HXV27" s="31"/>
      <c r="HXW27" s="31"/>
      <c r="HXX27" s="31"/>
      <c r="HXY27" s="31"/>
      <c r="HXZ27" s="31"/>
      <c r="HYA27" s="31"/>
      <c r="HYB27" s="31"/>
      <c r="HYC27" s="31"/>
      <c r="HYD27" s="31"/>
      <c r="HYE27" s="31"/>
      <c r="HYF27" s="31"/>
      <c r="HYG27" s="31"/>
      <c r="HYH27" s="31"/>
      <c r="HYI27" s="31"/>
      <c r="HYJ27" s="31"/>
      <c r="HYK27" s="31"/>
      <c r="HYL27" s="31"/>
      <c r="HYM27" s="31"/>
      <c r="HYN27" s="31"/>
      <c r="HYO27" s="31"/>
      <c r="HYP27" s="31"/>
      <c r="HYQ27" s="31"/>
      <c r="HYR27" s="31"/>
      <c r="HYS27" s="31"/>
      <c r="HYT27" s="31"/>
      <c r="HYU27" s="31"/>
      <c r="HYV27" s="31"/>
      <c r="HYW27" s="31"/>
      <c r="HYX27" s="31"/>
      <c r="HYY27" s="31"/>
      <c r="HYZ27" s="31"/>
      <c r="HZA27" s="31"/>
      <c r="HZB27" s="31"/>
      <c r="HZC27" s="31"/>
      <c r="HZD27" s="31"/>
      <c r="HZE27" s="31"/>
      <c r="HZF27" s="31"/>
      <c r="HZG27" s="31"/>
      <c r="HZH27" s="31"/>
      <c r="HZI27" s="31"/>
      <c r="HZJ27" s="31"/>
      <c r="HZK27" s="31"/>
      <c r="HZL27" s="31"/>
      <c r="HZM27" s="31"/>
      <c r="HZN27" s="31"/>
      <c r="HZO27" s="31"/>
      <c r="HZP27" s="31"/>
      <c r="HZQ27" s="31"/>
      <c r="HZR27" s="31"/>
      <c r="HZS27" s="31"/>
      <c r="HZT27" s="31"/>
      <c r="HZU27" s="31"/>
      <c r="HZV27" s="31"/>
      <c r="HZW27" s="31"/>
      <c r="HZX27" s="31"/>
      <c r="HZY27" s="31"/>
      <c r="HZZ27" s="31"/>
      <c r="IAA27" s="31"/>
      <c r="IAB27" s="31"/>
      <c r="IAC27" s="31"/>
      <c r="IAD27" s="31"/>
      <c r="IAE27" s="31"/>
      <c r="IAF27" s="31"/>
      <c r="IAG27" s="31"/>
      <c r="IAH27" s="31"/>
      <c r="IAI27" s="31"/>
      <c r="IAJ27" s="31"/>
      <c r="IAK27" s="31"/>
      <c r="IAL27" s="31"/>
      <c r="IAM27" s="31"/>
      <c r="IAN27" s="31"/>
      <c r="IAO27" s="31"/>
      <c r="IAP27" s="31"/>
      <c r="IAQ27" s="31"/>
      <c r="IAR27" s="31"/>
      <c r="IAS27" s="31"/>
      <c r="IAT27" s="31"/>
      <c r="IAU27" s="31"/>
      <c r="IAV27" s="31"/>
      <c r="IAW27" s="31"/>
      <c r="IAX27" s="31"/>
      <c r="IAY27" s="31"/>
      <c r="IAZ27" s="31"/>
      <c r="IBA27" s="31"/>
      <c r="IBB27" s="31"/>
      <c r="IBC27" s="31"/>
      <c r="IBD27" s="31"/>
      <c r="IBE27" s="31"/>
      <c r="IBF27" s="31"/>
      <c r="IBG27" s="31"/>
      <c r="IBH27" s="31"/>
      <c r="IBI27" s="31"/>
      <c r="IBJ27" s="31"/>
      <c r="IBK27" s="31"/>
      <c r="IBL27" s="31"/>
      <c r="IBM27" s="31"/>
      <c r="IBN27" s="31"/>
      <c r="IBO27" s="31"/>
      <c r="IBP27" s="31"/>
      <c r="IBQ27" s="31"/>
      <c r="IBR27" s="31"/>
      <c r="IBS27" s="31"/>
      <c r="IBT27" s="31"/>
      <c r="IBU27" s="31"/>
      <c r="IBV27" s="31"/>
      <c r="IBW27" s="31"/>
      <c r="IBX27" s="31"/>
      <c r="IBY27" s="31"/>
      <c r="IBZ27" s="31"/>
      <c r="ICA27" s="31"/>
      <c r="ICB27" s="31"/>
      <c r="ICC27" s="31"/>
      <c r="ICD27" s="31"/>
      <c r="ICE27" s="31"/>
      <c r="ICF27" s="31"/>
      <c r="ICG27" s="31"/>
      <c r="ICH27" s="31"/>
      <c r="ICI27" s="31"/>
      <c r="ICJ27" s="31"/>
      <c r="ICK27" s="31"/>
      <c r="ICL27" s="31"/>
      <c r="ICM27" s="31"/>
      <c r="ICN27" s="31"/>
      <c r="ICO27" s="31"/>
      <c r="ICP27" s="31"/>
      <c r="ICQ27" s="31"/>
      <c r="ICR27" s="31"/>
      <c r="ICS27" s="31"/>
      <c r="ICT27" s="31"/>
      <c r="ICU27" s="31"/>
      <c r="ICV27" s="31"/>
      <c r="ICW27" s="31"/>
      <c r="ICX27" s="31"/>
      <c r="ICY27" s="31"/>
      <c r="ICZ27" s="31"/>
      <c r="IDA27" s="31"/>
      <c r="IDB27" s="31"/>
      <c r="IDC27" s="31"/>
      <c r="IDD27" s="31"/>
      <c r="IDE27" s="31"/>
      <c r="IDF27" s="31"/>
      <c r="IDG27" s="31"/>
      <c r="IDH27" s="31"/>
      <c r="IDI27" s="31"/>
      <c r="IDJ27" s="31"/>
      <c r="IDK27" s="31"/>
      <c r="IDL27" s="31"/>
      <c r="IDM27" s="31"/>
      <c r="IDN27" s="31"/>
      <c r="IDO27" s="31"/>
      <c r="IDP27" s="31"/>
      <c r="IDQ27" s="31"/>
      <c r="IDR27" s="31"/>
      <c r="IDS27" s="31"/>
      <c r="IDT27" s="31"/>
      <c r="IDU27" s="31"/>
      <c r="IDV27" s="31"/>
      <c r="IDW27" s="31"/>
      <c r="IDX27" s="31"/>
      <c r="IDY27" s="31"/>
      <c r="IDZ27" s="31"/>
      <c r="IEA27" s="31"/>
      <c r="IEB27" s="31"/>
      <c r="IEC27" s="31"/>
      <c r="IED27" s="31"/>
      <c r="IEE27" s="31"/>
      <c r="IEF27" s="31"/>
      <c r="IEG27" s="31"/>
      <c r="IEH27" s="31"/>
      <c r="IEI27" s="31"/>
      <c r="IEJ27" s="31"/>
      <c r="IEK27" s="31"/>
      <c r="IEL27" s="31"/>
      <c r="IEM27" s="31"/>
      <c r="IEN27" s="31"/>
      <c r="IEO27" s="31"/>
      <c r="IEP27" s="31"/>
      <c r="IEQ27" s="31"/>
      <c r="IER27" s="31"/>
      <c r="IES27" s="31"/>
      <c r="IET27" s="31"/>
      <c r="IEU27" s="31"/>
      <c r="IEV27" s="31"/>
      <c r="IEW27" s="31"/>
      <c r="IEX27" s="31"/>
      <c r="IEY27" s="31"/>
      <c r="IEZ27" s="31"/>
      <c r="IFA27" s="31"/>
      <c r="IFB27" s="31"/>
      <c r="IFC27" s="31"/>
      <c r="IFD27" s="31"/>
      <c r="IFE27" s="31"/>
      <c r="IFF27" s="31"/>
      <c r="IFG27" s="31"/>
      <c r="IFH27" s="31"/>
      <c r="IFI27" s="31"/>
      <c r="IFJ27" s="31"/>
      <c r="IFK27" s="31"/>
      <c r="IFL27" s="31"/>
      <c r="IFM27" s="31"/>
      <c r="IFN27" s="31"/>
      <c r="IFO27" s="31"/>
      <c r="IFP27" s="31"/>
      <c r="IFQ27" s="31"/>
      <c r="IFR27" s="31"/>
      <c r="IFS27" s="31"/>
      <c r="IFT27" s="31"/>
      <c r="IFU27" s="31"/>
      <c r="IFV27" s="31"/>
      <c r="IFW27" s="31"/>
      <c r="IFX27" s="31"/>
      <c r="IFY27" s="31"/>
      <c r="IFZ27" s="31"/>
      <c r="IGA27" s="31"/>
      <c r="IGB27" s="31"/>
      <c r="IGC27" s="31"/>
      <c r="IGD27" s="31"/>
      <c r="IGE27" s="31"/>
      <c r="IGF27" s="31"/>
      <c r="IGG27" s="31"/>
      <c r="IGH27" s="31"/>
      <c r="IGI27" s="31"/>
      <c r="IGJ27" s="31"/>
      <c r="IGK27" s="31"/>
      <c r="IGL27" s="31"/>
      <c r="IGM27" s="31"/>
      <c r="IGN27" s="31"/>
      <c r="IGO27" s="31"/>
      <c r="IGP27" s="31"/>
      <c r="IGQ27" s="31"/>
      <c r="IGR27" s="31"/>
      <c r="IGS27" s="31"/>
      <c r="IGT27" s="31"/>
      <c r="IGU27" s="31"/>
      <c r="IGV27" s="31"/>
      <c r="IGW27" s="31"/>
      <c r="IGX27" s="31"/>
      <c r="IGY27" s="31"/>
      <c r="IGZ27" s="31"/>
      <c r="IHA27" s="31"/>
      <c r="IHB27" s="31"/>
      <c r="IHC27" s="31"/>
      <c r="IHD27" s="31"/>
      <c r="IHE27" s="31"/>
      <c r="IHF27" s="31"/>
      <c r="IHG27" s="31"/>
      <c r="IHH27" s="31"/>
      <c r="IHI27" s="31"/>
      <c r="IHJ27" s="31"/>
      <c r="IHK27" s="31"/>
      <c r="IHL27" s="31"/>
      <c r="IHM27" s="31"/>
      <c r="IHN27" s="31"/>
      <c r="IHO27" s="31"/>
      <c r="IHP27" s="31"/>
      <c r="IHQ27" s="31"/>
      <c r="IHR27" s="31"/>
      <c r="IHS27" s="31"/>
      <c r="IHT27" s="31"/>
      <c r="IHU27" s="31"/>
      <c r="IHV27" s="31"/>
      <c r="IHW27" s="31"/>
      <c r="IHX27" s="31"/>
      <c r="IHY27" s="31"/>
      <c r="IHZ27" s="31"/>
      <c r="IIA27" s="31"/>
      <c r="IIB27" s="31"/>
      <c r="IIC27" s="31"/>
      <c r="IID27" s="31"/>
      <c r="IIE27" s="31"/>
      <c r="IIF27" s="31"/>
      <c r="IIG27" s="31"/>
      <c r="IIH27" s="31"/>
      <c r="III27" s="31"/>
      <c r="IIJ27" s="31"/>
      <c r="IIK27" s="31"/>
      <c r="IIL27" s="31"/>
      <c r="IIM27" s="31"/>
      <c r="IIN27" s="31"/>
      <c r="IIO27" s="31"/>
      <c r="IIP27" s="31"/>
      <c r="IIQ27" s="31"/>
      <c r="IIR27" s="31"/>
      <c r="IIS27" s="31"/>
      <c r="IIT27" s="31"/>
      <c r="IIU27" s="31"/>
      <c r="IIV27" s="31"/>
      <c r="IIW27" s="31"/>
      <c r="IIX27" s="31"/>
      <c r="IIY27" s="31"/>
      <c r="IIZ27" s="31"/>
      <c r="IJA27" s="31"/>
      <c r="IJB27" s="31"/>
      <c r="IJC27" s="31"/>
      <c r="IJD27" s="31"/>
      <c r="IJE27" s="31"/>
      <c r="IJF27" s="31"/>
      <c r="IJG27" s="31"/>
      <c r="IJH27" s="31"/>
      <c r="IJI27" s="31"/>
      <c r="IJJ27" s="31"/>
      <c r="IJK27" s="31"/>
      <c r="IJL27" s="31"/>
      <c r="IJM27" s="31"/>
      <c r="IJN27" s="31"/>
      <c r="IJO27" s="31"/>
      <c r="IJP27" s="31"/>
      <c r="IJQ27" s="31"/>
      <c r="IJR27" s="31"/>
      <c r="IJS27" s="31"/>
      <c r="IJT27" s="31"/>
      <c r="IJU27" s="31"/>
      <c r="IJV27" s="31"/>
      <c r="IJW27" s="31"/>
      <c r="IJX27" s="31"/>
      <c r="IJY27" s="31"/>
      <c r="IJZ27" s="31"/>
      <c r="IKA27" s="31"/>
      <c r="IKB27" s="31"/>
      <c r="IKC27" s="31"/>
      <c r="IKD27" s="31"/>
      <c r="IKE27" s="31"/>
      <c r="IKF27" s="31"/>
      <c r="IKG27" s="31"/>
      <c r="IKH27" s="31"/>
      <c r="IKI27" s="31"/>
      <c r="IKJ27" s="31"/>
      <c r="IKK27" s="31"/>
      <c r="IKL27" s="31"/>
      <c r="IKM27" s="31"/>
      <c r="IKN27" s="31"/>
      <c r="IKO27" s="31"/>
      <c r="IKP27" s="31"/>
      <c r="IKQ27" s="31"/>
      <c r="IKR27" s="31"/>
      <c r="IKS27" s="31"/>
      <c r="IKT27" s="31"/>
      <c r="IKU27" s="31"/>
      <c r="IKV27" s="31"/>
      <c r="IKW27" s="31"/>
      <c r="IKX27" s="31"/>
      <c r="IKY27" s="31"/>
      <c r="IKZ27" s="31"/>
      <c r="ILA27" s="31"/>
      <c r="ILB27" s="31"/>
      <c r="ILC27" s="31"/>
      <c r="ILD27" s="31"/>
      <c r="ILE27" s="31"/>
      <c r="ILF27" s="31"/>
      <c r="ILG27" s="31"/>
      <c r="ILH27" s="31"/>
      <c r="ILI27" s="31"/>
      <c r="ILJ27" s="31"/>
      <c r="ILK27" s="31"/>
      <c r="ILL27" s="31"/>
      <c r="ILM27" s="31"/>
      <c r="ILN27" s="31"/>
      <c r="ILO27" s="31"/>
      <c r="ILP27" s="31"/>
      <c r="ILQ27" s="31"/>
      <c r="ILR27" s="31"/>
      <c r="ILS27" s="31"/>
      <c r="ILT27" s="31"/>
      <c r="ILU27" s="31"/>
      <c r="ILV27" s="31"/>
      <c r="ILW27" s="31"/>
      <c r="ILX27" s="31"/>
      <c r="ILY27" s="31"/>
      <c r="ILZ27" s="31"/>
      <c r="IMA27" s="31"/>
      <c r="IMB27" s="31"/>
      <c r="IMC27" s="31"/>
      <c r="IMD27" s="31"/>
      <c r="IME27" s="31"/>
      <c r="IMF27" s="31"/>
      <c r="IMG27" s="31"/>
      <c r="IMH27" s="31"/>
      <c r="IMI27" s="31"/>
      <c r="IMJ27" s="31"/>
      <c r="IMK27" s="31"/>
      <c r="IML27" s="31"/>
      <c r="IMM27" s="31"/>
      <c r="IMN27" s="31"/>
      <c r="IMO27" s="31"/>
      <c r="IMP27" s="31"/>
      <c r="IMQ27" s="31"/>
      <c r="IMR27" s="31"/>
      <c r="IMS27" s="31"/>
      <c r="IMT27" s="31"/>
      <c r="IMU27" s="31"/>
      <c r="IMV27" s="31"/>
      <c r="IMW27" s="31"/>
      <c r="IMX27" s="31"/>
      <c r="IMY27" s="31"/>
      <c r="IMZ27" s="31"/>
      <c r="INA27" s="31"/>
      <c r="INB27" s="31"/>
      <c r="INC27" s="31"/>
      <c r="IND27" s="31"/>
      <c r="INE27" s="31"/>
      <c r="INF27" s="31"/>
      <c r="ING27" s="31"/>
      <c r="INH27" s="31"/>
      <c r="INI27" s="31"/>
      <c r="INJ27" s="31"/>
      <c r="INK27" s="31"/>
      <c r="INL27" s="31"/>
      <c r="INM27" s="31"/>
      <c r="INN27" s="31"/>
      <c r="INO27" s="31"/>
      <c r="INP27" s="31"/>
      <c r="INQ27" s="31"/>
      <c r="INR27" s="31"/>
      <c r="INS27" s="31"/>
      <c r="INT27" s="31"/>
      <c r="INU27" s="31"/>
      <c r="INV27" s="31"/>
      <c r="INW27" s="31"/>
      <c r="INX27" s="31"/>
      <c r="INY27" s="31"/>
      <c r="INZ27" s="31"/>
      <c r="IOA27" s="31"/>
      <c r="IOB27" s="31"/>
      <c r="IOC27" s="31"/>
      <c r="IOD27" s="31"/>
      <c r="IOE27" s="31"/>
      <c r="IOF27" s="31"/>
      <c r="IOG27" s="31"/>
      <c r="IOH27" s="31"/>
      <c r="IOI27" s="31"/>
      <c r="IOJ27" s="31"/>
      <c r="IOK27" s="31"/>
      <c r="IOL27" s="31"/>
      <c r="IOM27" s="31"/>
      <c r="ION27" s="31"/>
      <c r="IOO27" s="31"/>
      <c r="IOP27" s="31"/>
      <c r="IOQ27" s="31"/>
      <c r="IOR27" s="31"/>
      <c r="IOS27" s="31"/>
      <c r="IOT27" s="31"/>
      <c r="IOU27" s="31"/>
      <c r="IOV27" s="31"/>
      <c r="IOW27" s="31"/>
      <c r="IOX27" s="31"/>
      <c r="IOY27" s="31"/>
      <c r="IOZ27" s="31"/>
      <c r="IPA27" s="31"/>
      <c r="IPB27" s="31"/>
      <c r="IPC27" s="31"/>
      <c r="IPD27" s="31"/>
      <c r="IPE27" s="31"/>
      <c r="IPF27" s="31"/>
      <c r="IPG27" s="31"/>
      <c r="IPH27" s="31"/>
      <c r="IPI27" s="31"/>
      <c r="IPJ27" s="31"/>
      <c r="IPK27" s="31"/>
      <c r="IPL27" s="31"/>
      <c r="IPM27" s="31"/>
      <c r="IPN27" s="31"/>
      <c r="IPO27" s="31"/>
      <c r="IPP27" s="31"/>
      <c r="IPQ27" s="31"/>
      <c r="IPR27" s="31"/>
      <c r="IPS27" s="31"/>
      <c r="IPT27" s="31"/>
      <c r="IPU27" s="31"/>
      <c r="IPV27" s="31"/>
      <c r="IPW27" s="31"/>
      <c r="IPX27" s="31"/>
      <c r="IPY27" s="31"/>
      <c r="IPZ27" s="31"/>
      <c r="IQA27" s="31"/>
      <c r="IQB27" s="31"/>
      <c r="IQC27" s="31"/>
      <c r="IQD27" s="31"/>
      <c r="IQE27" s="31"/>
      <c r="IQF27" s="31"/>
      <c r="IQG27" s="31"/>
      <c r="IQH27" s="31"/>
      <c r="IQI27" s="31"/>
      <c r="IQJ27" s="31"/>
      <c r="IQK27" s="31"/>
      <c r="IQL27" s="31"/>
      <c r="IQM27" s="31"/>
      <c r="IQN27" s="31"/>
      <c r="IQO27" s="31"/>
      <c r="IQP27" s="31"/>
      <c r="IQQ27" s="31"/>
      <c r="IQR27" s="31"/>
      <c r="IQS27" s="31"/>
      <c r="IQT27" s="31"/>
      <c r="IQU27" s="31"/>
      <c r="IQV27" s="31"/>
      <c r="IQW27" s="31"/>
      <c r="IQX27" s="31"/>
      <c r="IQY27" s="31"/>
      <c r="IQZ27" s="31"/>
      <c r="IRA27" s="31"/>
      <c r="IRB27" s="31"/>
      <c r="IRC27" s="31"/>
      <c r="IRD27" s="31"/>
      <c r="IRE27" s="31"/>
      <c r="IRF27" s="31"/>
      <c r="IRG27" s="31"/>
      <c r="IRH27" s="31"/>
      <c r="IRI27" s="31"/>
      <c r="IRJ27" s="31"/>
      <c r="IRK27" s="31"/>
      <c r="IRL27" s="31"/>
      <c r="IRM27" s="31"/>
      <c r="IRN27" s="31"/>
      <c r="IRO27" s="31"/>
      <c r="IRP27" s="31"/>
      <c r="IRQ27" s="31"/>
      <c r="IRR27" s="31"/>
      <c r="IRS27" s="31"/>
      <c r="IRT27" s="31"/>
      <c r="IRU27" s="31"/>
      <c r="IRV27" s="31"/>
      <c r="IRW27" s="31"/>
      <c r="IRX27" s="31"/>
      <c r="IRY27" s="31"/>
      <c r="IRZ27" s="31"/>
      <c r="ISA27" s="31"/>
      <c r="ISB27" s="31"/>
      <c r="ISC27" s="31"/>
      <c r="ISD27" s="31"/>
      <c r="ISE27" s="31"/>
      <c r="ISF27" s="31"/>
      <c r="ISG27" s="31"/>
      <c r="ISH27" s="31"/>
      <c r="ISI27" s="31"/>
      <c r="ISJ27" s="31"/>
      <c r="ISK27" s="31"/>
      <c r="ISL27" s="31"/>
      <c r="ISM27" s="31"/>
      <c r="ISN27" s="31"/>
      <c r="ISO27" s="31"/>
      <c r="ISP27" s="31"/>
      <c r="ISQ27" s="31"/>
      <c r="ISR27" s="31"/>
      <c r="ISS27" s="31"/>
      <c r="IST27" s="31"/>
      <c r="ISU27" s="31"/>
      <c r="ISV27" s="31"/>
      <c r="ISW27" s="31"/>
      <c r="ISX27" s="31"/>
      <c r="ISY27" s="31"/>
      <c r="ISZ27" s="31"/>
      <c r="ITA27" s="31"/>
      <c r="ITB27" s="31"/>
      <c r="ITC27" s="31"/>
      <c r="ITD27" s="31"/>
      <c r="ITE27" s="31"/>
      <c r="ITF27" s="31"/>
      <c r="ITG27" s="31"/>
      <c r="ITH27" s="31"/>
      <c r="ITI27" s="31"/>
      <c r="ITJ27" s="31"/>
      <c r="ITK27" s="31"/>
      <c r="ITL27" s="31"/>
      <c r="ITM27" s="31"/>
      <c r="ITN27" s="31"/>
      <c r="ITO27" s="31"/>
      <c r="ITP27" s="31"/>
      <c r="ITQ27" s="31"/>
      <c r="ITR27" s="31"/>
      <c r="ITS27" s="31"/>
      <c r="ITT27" s="31"/>
      <c r="ITU27" s="31"/>
      <c r="ITV27" s="31"/>
      <c r="ITW27" s="31"/>
      <c r="ITX27" s="31"/>
      <c r="ITY27" s="31"/>
      <c r="ITZ27" s="31"/>
      <c r="IUA27" s="31"/>
      <c r="IUB27" s="31"/>
      <c r="IUC27" s="31"/>
      <c r="IUD27" s="31"/>
      <c r="IUE27" s="31"/>
      <c r="IUF27" s="31"/>
      <c r="IUG27" s="31"/>
      <c r="IUH27" s="31"/>
      <c r="IUI27" s="31"/>
      <c r="IUJ27" s="31"/>
      <c r="IUK27" s="31"/>
      <c r="IUL27" s="31"/>
      <c r="IUM27" s="31"/>
      <c r="IUN27" s="31"/>
      <c r="IUO27" s="31"/>
      <c r="IUP27" s="31"/>
      <c r="IUQ27" s="31"/>
      <c r="IUR27" s="31"/>
      <c r="IUS27" s="31"/>
      <c r="IUT27" s="31"/>
      <c r="IUU27" s="31"/>
      <c r="IUV27" s="31"/>
      <c r="IUW27" s="31"/>
      <c r="IUX27" s="31"/>
      <c r="IUY27" s="31"/>
      <c r="IUZ27" s="31"/>
      <c r="IVA27" s="31"/>
      <c r="IVB27" s="31"/>
      <c r="IVC27" s="31"/>
      <c r="IVD27" s="31"/>
      <c r="IVE27" s="31"/>
      <c r="IVF27" s="31"/>
      <c r="IVG27" s="31"/>
      <c r="IVH27" s="31"/>
      <c r="IVI27" s="31"/>
      <c r="IVJ27" s="31"/>
      <c r="IVK27" s="31"/>
      <c r="IVL27" s="31"/>
      <c r="IVM27" s="31"/>
      <c r="IVN27" s="31"/>
      <c r="IVO27" s="31"/>
      <c r="IVP27" s="31"/>
      <c r="IVQ27" s="31"/>
      <c r="IVR27" s="31"/>
      <c r="IVS27" s="31"/>
      <c r="IVT27" s="31"/>
      <c r="IVU27" s="31"/>
      <c r="IVV27" s="31"/>
      <c r="IVW27" s="31"/>
      <c r="IVX27" s="31"/>
      <c r="IVY27" s="31"/>
      <c r="IVZ27" s="31"/>
      <c r="IWA27" s="31"/>
      <c r="IWB27" s="31"/>
      <c r="IWC27" s="31"/>
      <c r="IWD27" s="31"/>
      <c r="IWE27" s="31"/>
      <c r="IWF27" s="31"/>
      <c r="IWG27" s="31"/>
      <c r="IWH27" s="31"/>
      <c r="IWI27" s="31"/>
      <c r="IWJ27" s="31"/>
      <c r="IWK27" s="31"/>
      <c r="IWL27" s="31"/>
      <c r="IWM27" s="31"/>
      <c r="IWN27" s="31"/>
      <c r="IWO27" s="31"/>
      <c r="IWP27" s="31"/>
      <c r="IWQ27" s="31"/>
      <c r="IWR27" s="31"/>
      <c r="IWS27" s="31"/>
      <c r="IWT27" s="31"/>
      <c r="IWU27" s="31"/>
      <c r="IWV27" s="31"/>
      <c r="IWW27" s="31"/>
      <c r="IWX27" s="31"/>
      <c r="IWY27" s="31"/>
      <c r="IWZ27" s="31"/>
      <c r="IXA27" s="31"/>
      <c r="IXB27" s="31"/>
      <c r="IXC27" s="31"/>
      <c r="IXD27" s="31"/>
      <c r="IXE27" s="31"/>
      <c r="IXF27" s="31"/>
      <c r="IXG27" s="31"/>
      <c r="IXH27" s="31"/>
      <c r="IXI27" s="31"/>
      <c r="IXJ27" s="31"/>
      <c r="IXK27" s="31"/>
      <c r="IXL27" s="31"/>
      <c r="IXM27" s="31"/>
      <c r="IXN27" s="31"/>
      <c r="IXO27" s="31"/>
      <c r="IXP27" s="31"/>
      <c r="IXQ27" s="31"/>
      <c r="IXR27" s="31"/>
      <c r="IXS27" s="31"/>
      <c r="IXT27" s="31"/>
      <c r="IXU27" s="31"/>
      <c r="IXV27" s="31"/>
      <c r="IXW27" s="31"/>
      <c r="IXX27" s="31"/>
      <c r="IXY27" s="31"/>
      <c r="IXZ27" s="31"/>
      <c r="IYA27" s="31"/>
      <c r="IYB27" s="31"/>
      <c r="IYC27" s="31"/>
      <c r="IYD27" s="31"/>
      <c r="IYE27" s="31"/>
      <c r="IYF27" s="31"/>
      <c r="IYG27" s="31"/>
      <c r="IYH27" s="31"/>
      <c r="IYI27" s="31"/>
      <c r="IYJ27" s="31"/>
      <c r="IYK27" s="31"/>
      <c r="IYL27" s="31"/>
      <c r="IYM27" s="31"/>
      <c r="IYN27" s="31"/>
      <c r="IYO27" s="31"/>
      <c r="IYP27" s="31"/>
      <c r="IYQ27" s="31"/>
      <c r="IYR27" s="31"/>
      <c r="IYS27" s="31"/>
      <c r="IYT27" s="31"/>
      <c r="IYU27" s="31"/>
      <c r="IYV27" s="31"/>
      <c r="IYW27" s="31"/>
      <c r="IYX27" s="31"/>
      <c r="IYY27" s="31"/>
      <c r="IYZ27" s="31"/>
      <c r="IZA27" s="31"/>
      <c r="IZB27" s="31"/>
      <c r="IZC27" s="31"/>
      <c r="IZD27" s="31"/>
      <c r="IZE27" s="31"/>
      <c r="IZF27" s="31"/>
      <c r="IZG27" s="31"/>
      <c r="IZH27" s="31"/>
      <c r="IZI27" s="31"/>
      <c r="IZJ27" s="31"/>
      <c r="IZK27" s="31"/>
      <c r="IZL27" s="31"/>
      <c r="IZM27" s="31"/>
      <c r="IZN27" s="31"/>
      <c r="IZO27" s="31"/>
      <c r="IZP27" s="31"/>
      <c r="IZQ27" s="31"/>
      <c r="IZR27" s="31"/>
      <c r="IZS27" s="31"/>
      <c r="IZT27" s="31"/>
      <c r="IZU27" s="31"/>
      <c r="IZV27" s="31"/>
      <c r="IZW27" s="31"/>
      <c r="IZX27" s="31"/>
      <c r="IZY27" s="31"/>
      <c r="IZZ27" s="31"/>
      <c r="JAA27" s="31"/>
      <c r="JAB27" s="31"/>
      <c r="JAC27" s="31"/>
      <c r="JAD27" s="31"/>
      <c r="JAE27" s="31"/>
      <c r="JAF27" s="31"/>
      <c r="JAG27" s="31"/>
      <c r="JAH27" s="31"/>
      <c r="JAI27" s="31"/>
      <c r="JAJ27" s="31"/>
      <c r="JAK27" s="31"/>
      <c r="JAL27" s="31"/>
      <c r="JAM27" s="31"/>
      <c r="JAN27" s="31"/>
      <c r="JAO27" s="31"/>
      <c r="JAP27" s="31"/>
      <c r="JAQ27" s="31"/>
      <c r="JAR27" s="31"/>
      <c r="JAS27" s="31"/>
      <c r="JAT27" s="31"/>
      <c r="JAU27" s="31"/>
      <c r="JAV27" s="31"/>
      <c r="JAW27" s="31"/>
      <c r="JAX27" s="31"/>
      <c r="JAY27" s="31"/>
      <c r="JAZ27" s="31"/>
      <c r="JBA27" s="31"/>
      <c r="JBB27" s="31"/>
      <c r="JBC27" s="31"/>
      <c r="JBD27" s="31"/>
      <c r="JBE27" s="31"/>
      <c r="JBF27" s="31"/>
      <c r="JBG27" s="31"/>
      <c r="JBH27" s="31"/>
      <c r="JBI27" s="31"/>
      <c r="JBJ27" s="31"/>
      <c r="JBK27" s="31"/>
      <c r="JBL27" s="31"/>
      <c r="JBM27" s="31"/>
      <c r="JBN27" s="31"/>
      <c r="JBO27" s="31"/>
      <c r="JBP27" s="31"/>
      <c r="JBQ27" s="31"/>
      <c r="JBR27" s="31"/>
      <c r="JBS27" s="31"/>
      <c r="JBT27" s="31"/>
      <c r="JBU27" s="31"/>
      <c r="JBV27" s="31"/>
      <c r="JBW27" s="31"/>
      <c r="JBX27" s="31"/>
      <c r="JBY27" s="31"/>
      <c r="JBZ27" s="31"/>
      <c r="JCA27" s="31"/>
      <c r="JCB27" s="31"/>
      <c r="JCC27" s="31"/>
      <c r="JCD27" s="31"/>
      <c r="JCE27" s="31"/>
      <c r="JCF27" s="31"/>
      <c r="JCG27" s="31"/>
      <c r="JCH27" s="31"/>
      <c r="JCI27" s="31"/>
      <c r="JCJ27" s="31"/>
      <c r="JCK27" s="31"/>
      <c r="JCL27" s="31"/>
      <c r="JCM27" s="31"/>
      <c r="JCN27" s="31"/>
      <c r="JCO27" s="31"/>
      <c r="JCP27" s="31"/>
      <c r="JCQ27" s="31"/>
      <c r="JCR27" s="31"/>
      <c r="JCS27" s="31"/>
      <c r="JCT27" s="31"/>
      <c r="JCU27" s="31"/>
      <c r="JCV27" s="31"/>
      <c r="JCW27" s="31"/>
      <c r="JCX27" s="31"/>
      <c r="JCY27" s="31"/>
      <c r="JCZ27" s="31"/>
      <c r="JDA27" s="31"/>
      <c r="JDB27" s="31"/>
      <c r="JDC27" s="31"/>
      <c r="JDD27" s="31"/>
      <c r="JDE27" s="31"/>
      <c r="JDF27" s="31"/>
      <c r="JDG27" s="31"/>
      <c r="JDH27" s="31"/>
      <c r="JDI27" s="31"/>
      <c r="JDJ27" s="31"/>
      <c r="JDK27" s="31"/>
      <c r="JDL27" s="31"/>
      <c r="JDM27" s="31"/>
      <c r="JDN27" s="31"/>
      <c r="JDO27" s="31"/>
      <c r="JDP27" s="31"/>
      <c r="JDQ27" s="31"/>
      <c r="JDR27" s="31"/>
      <c r="JDS27" s="31"/>
      <c r="JDT27" s="31"/>
      <c r="JDU27" s="31"/>
      <c r="JDV27" s="31"/>
      <c r="JDW27" s="31"/>
      <c r="JDX27" s="31"/>
      <c r="JDY27" s="31"/>
      <c r="JDZ27" s="31"/>
      <c r="JEA27" s="31"/>
      <c r="JEB27" s="31"/>
      <c r="JEC27" s="31"/>
      <c r="JED27" s="31"/>
      <c r="JEE27" s="31"/>
      <c r="JEF27" s="31"/>
      <c r="JEG27" s="31"/>
      <c r="JEH27" s="31"/>
      <c r="JEI27" s="31"/>
      <c r="JEJ27" s="31"/>
      <c r="JEK27" s="31"/>
      <c r="JEL27" s="31"/>
      <c r="JEM27" s="31"/>
      <c r="JEN27" s="31"/>
      <c r="JEO27" s="31"/>
      <c r="JEP27" s="31"/>
      <c r="JEQ27" s="31"/>
      <c r="JER27" s="31"/>
      <c r="JES27" s="31"/>
      <c r="JET27" s="31"/>
      <c r="JEU27" s="31"/>
      <c r="JEV27" s="31"/>
      <c r="JEW27" s="31"/>
      <c r="JEX27" s="31"/>
      <c r="JEY27" s="31"/>
      <c r="JEZ27" s="31"/>
      <c r="JFA27" s="31"/>
      <c r="JFB27" s="31"/>
      <c r="JFC27" s="31"/>
      <c r="JFD27" s="31"/>
      <c r="JFE27" s="31"/>
      <c r="JFF27" s="31"/>
      <c r="JFG27" s="31"/>
      <c r="JFH27" s="31"/>
      <c r="JFI27" s="31"/>
      <c r="JFJ27" s="31"/>
      <c r="JFK27" s="31"/>
      <c r="JFL27" s="31"/>
      <c r="JFM27" s="31"/>
      <c r="JFN27" s="31"/>
      <c r="JFO27" s="31"/>
      <c r="JFP27" s="31"/>
      <c r="JFQ27" s="31"/>
      <c r="JFR27" s="31"/>
      <c r="JFS27" s="31"/>
      <c r="JFT27" s="31"/>
      <c r="JFU27" s="31"/>
      <c r="JFV27" s="31"/>
      <c r="JFW27" s="31"/>
      <c r="JFX27" s="31"/>
      <c r="JFY27" s="31"/>
      <c r="JFZ27" s="31"/>
      <c r="JGA27" s="31"/>
      <c r="JGB27" s="31"/>
      <c r="JGC27" s="31"/>
      <c r="JGD27" s="31"/>
      <c r="JGE27" s="31"/>
      <c r="JGF27" s="31"/>
      <c r="JGG27" s="31"/>
      <c r="JGH27" s="31"/>
      <c r="JGI27" s="31"/>
      <c r="JGJ27" s="31"/>
      <c r="JGK27" s="31"/>
      <c r="JGL27" s="31"/>
      <c r="JGM27" s="31"/>
      <c r="JGN27" s="31"/>
      <c r="JGO27" s="31"/>
      <c r="JGP27" s="31"/>
      <c r="JGQ27" s="31"/>
      <c r="JGR27" s="31"/>
      <c r="JGS27" s="31"/>
      <c r="JGT27" s="31"/>
      <c r="JGU27" s="31"/>
      <c r="JGV27" s="31"/>
      <c r="JGW27" s="31"/>
      <c r="JGX27" s="31"/>
      <c r="JGY27" s="31"/>
      <c r="JGZ27" s="31"/>
      <c r="JHA27" s="31"/>
      <c r="JHB27" s="31"/>
      <c r="JHC27" s="31"/>
      <c r="JHD27" s="31"/>
      <c r="JHE27" s="31"/>
      <c r="JHF27" s="31"/>
      <c r="JHG27" s="31"/>
      <c r="JHH27" s="31"/>
      <c r="JHI27" s="31"/>
      <c r="JHJ27" s="31"/>
      <c r="JHK27" s="31"/>
      <c r="JHL27" s="31"/>
      <c r="JHM27" s="31"/>
      <c r="JHN27" s="31"/>
      <c r="JHO27" s="31"/>
      <c r="JHP27" s="31"/>
      <c r="JHQ27" s="31"/>
      <c r="JHR27" s="31"/>
      <c r="JHS27" s="31"/>
      <c r="JHT27" s="31"/>
      <c r="JHU27" s="31"/>
      <c r="JHV27" s="31"/>
      <c r="JHW27" s="31"/>
      <c r="JHX27" s="31"/>
      <c r="JHY27" s="31"/>
      <c r="JHZ27" s="31"/>
      <c r="JIA27" s="31"/>
      <c r="JIB27" s="31"/>
      <c r="JIC27" s="31"/>
      <c r="JID27" s="31"/>
      <c r="JIE27" s="31"/>
      <c r="JIF27" s="31"/>
      <c r="JIG27" s="31"/>
      <c r="JIH27" s="31"/>
      <c r="JII27" s="31"/>
      <c r="JIJ27" s="31"/>
      <c r="JIK27" s="31"/>
      <c r="JIL27" s="31"/>
      <c r="JIM27" s="31"/>
      <c r="JIN27" s="31"/>
      <c r="JIO27" s="31"/>
      <c r="JIP27" s="31"/>
      <c r="JIQ27" s="31"/>
      <c r="JIR27" s="31"/>
      <c r="JIS27" s="31"/>
      <c r="JIT27" s="31"/>
      <c r="JIU27" s="31"/>
      <c r="JIV27" s="31"/>
      <c r="JIW27" s="31"/>
      <c r="JIX27" s="31"/>
      <c r="JIY27" s="31"/>
      <c r="JIZ27" s="31"/>
      <c r="JJA27" s="31"/>
      <c r="JJB27" s="31"/>
      <c r="JJC27" s="31"/>
      <c r="JJD27" s="31"/>
      <c r="JJE27" s="31"/>
      <c r="JJF27" s="31"/>
      <c r="JJG27" s="31"/>
      <c r="JJH27" s="31"/>
      <c r="JJI27" s="31"/>
      <c r="JJJ27" s="31"/>
      <c r="JJK27" s="31"/>
      <c r="JJL27" s="31"/>
      <c r="JJM27" s="31"/>
      <c r="JJN27" s="31"/>
      <c r="JJO27" s="31"/>
      <c r="JJP27" s="31"/>
      <c r="JJQ27" s="31"/>
      <c r="JJR27" s="31"/>
      <c r="JJS27" s="31"/>
      <c r="JJT27" s="31"/>
      <c r="JJU27" s="31"/>
      <c r="JJV27" s="31"/>
      <c r="JJW27" s="31"/>
      <c r="JJX27" s="31"/>
      <c r="JJY27" s="31"/>
      <c r="JJZ27" s="31"/>
      <c r="JKA27" s="31"/>
      <c r="JKB27" s="31"/>
      <c r="JKC27" s="31"/>
      <c r="JKD27" s="31"/>
      <c r="JKE27" s="31"/>
      <c r="JKF27" s="31"/>
      <c r="JKG27" s="31"/>
      <c r="JKH27" s="31"/>
      <c r="JKI27" s="31"/>
      <c r="JKJ27" s="31"/>
      <c r="JKK27" s="31"/>
      <c r="JKL27" s="31"/>
      <c r="JKM27" s="31"/>
      <c r="JKN27" s="31"/>
      <c r="JKO27" s="31"/>
      <c r="JKP27" s="31"/>
      <c r="JKQ27" s="31"/>
      <c r="JKR27" s="31"/>
      <c r="JKS27" s="31"/>
      <c r="JKT27" s="31"/>
      <c r="JKU27" s="31"/>
      <c r="JKV27" s="31"/>
      <c r="JKW27" s="31"/>
      <c r="JKX27" s="31"/>
      <c r="JKY27" s="31"/>
      <c r="JKZ27" s="31"/>
      <c r="JLA27" s="31"/>
      <c r="JLB27" s="31"/>
      <c r="JLC27" s="31"/>
      <c r="JLD27" s="31"/>
      <c r="JLE27" s="31"/>
      <c r="JLF27" s="31"/>
      <c r="JLG27" s="31"/>
      <c r="JLH27" s="31"/>
      <c r="JLI27" s="31"/>
      <c r="JLJ27" s="31"/>
      <c r="JLK27" s="31"/>
      <c r="JLL27" s="31"/>
      <c r="JLM27" s="31"/>
      <c r="JLN27" s="31"/>
      <c r="JLO27" s="31"/>
      <c r="JLP27" s="31"/>
      <c r="JLQ27" s="31"/>
      <c r="JLR27" s="31"/>
      <c r="JLS27" s="31"/>
      <c r="JLT27" s="31"/>
      <c r="JLU27" s="31"/>
      <c r="JLV27" s="31"/>
      <c r="JLW27" s="31"/>
      <c r="JLX27" s="31"/>
      <c r="JLY27" s="31"/>
      <c r="JLZ27" s="31"/>
      <c r="JMA27" s="31"/>
      <c r="JMB27" s="31"/>
      <c r="JMC27" s="31"/>
      <c r="JMD27" s="31"/>
      <c r="JME27" s="31"/>
      <c r="JMF27" s="31"/>
      <c r="JMG27" s="31"/>
      <c r="JMH27" s="31"/>
      <c r="JMI27" s="31"/>
      <c r="JMJ27" s="31"/>
      <c r="JMK27" s="31"/>
      <c r="JML27" s="31"/>
      <c r="JMM27" s="31"/>
      <c r="JMN27" s="31"/>
      <c r="JMO27" s="31"/>
      <c r="JMP27" s="31"/>
      <c r="JMQ27" s="31"/>
      <c r="JMR27" s="31"/>
      <c r="JMS27" s="31"/>
      <c r="JMT27" s="31"/>
      <c r="JMU27" s="31"/>
      <c r="JMV27" s="31"/>
      <c r="JMW27" s="31"/>
      <c r="JMX27" s="31"/>
      <c r="JMY27" s="31"/>
      <c r="JMZ27" s="31"/>
      <c r="JNA27" s="31"/>
      <c r="JNB27" s="31"/>
      <c r="JNC27" s="31"/>
      <c r="JND27" s="31"/>
      <c r="JNE27" s="31"/>
      <c r="JNF27" s="31"/>
      <c r="JNG27" s="31"/>
      <c r="JNH27" s="31"/>
      <c r="JNI27" s="31"/>
      <c r="JNJ27" s="31"/>
      <c r="JNK27" s="31"/>
      <c r="JNL27" s="31"/>
      <c r="JNM27" s="31"/>
      <c r="JNN27" s="31"/>
      <c r="JNO27" s="31"/>
      <c r="JNP27" s="31"/>
      <c r="JNQ27" s="31"/>
      <c r="JNR27" s="31"/>
      <c r="JNS27" s="31"/>
      <c r="JNT27" s="31"/>
      <c r="JNU27" s="31"/>
      <c r="JNV27" s="31"/>
      <c r="JNW27" s="31"/>
      <c r="JNX27" s="31"/>
      <c r="JNY27" s="31"/>
      <c r="JNZ27" s="31"/>
      <c r="JOA27" s="31"/>
      <c r="JOB27" s="31"/>
      <c r="JOC27" s="31"/>
      <c r="JOD27" s="31"/>
      <c r="JOE27" s="31"/>
      <c r="JOF27" s="31"/>
      <c r="JOG27" s="31"/>
      <c r="JOH27" s="31"/>
      <c r="JOI27" s="31"/>
      <c r="JOJ27" s="31"/>
      <c r="JOK27" s="31"/>
      <c r="JOL27" s="31"/>
      <c r="JOM27" s="31"/>
      <c r="JON27" s="31"/>
      <c r="JOO27" s="31"/>
      <c r="JOP27" s="31"/>
      <c r="JOQ27" s="31"/>
      <c r="JOR27" s="31"/>
      <c r="JOS27" s="31"/>
      <c r="JOT27" s="31"/>
      <c r="JOU27" s="31"/>
      <c r="JOV27" s="31"/>
      <c r="JOW27" s="31"/>
      <c r="JOX27" s="31"/>
      <c r="JOY27" s="31"/>
      <c r="JOZ27" s="31"/>
      <c r="JPA27" s="31"/>
      <c r="JPB27" s="31"/>
      <c r="JPC27" s="31"/>
      <c r="JPD27" s="31"/>
      <c r="JPE27" s="31"/>
      <c r="JPF27" s="31"/>
      <c r="JPG27" s="31"/>
      <c r="JPH27" s="31"/>
      <c r="JPI27" s="31"/>
      <c r="JPJ27" s="31"/>
      <c r="JPK27" s="31"/>
      <c r="JPL27" s="31"/>
      <c r="JPM27" s="31"/>
      <c r="JPN27" s="31"/>
      <c r="JPO27" s="31"/>
      <c r="JPP27" s="31"/>
      <c r="JPQ27" s="31"/>
      <c r="JPR27" s="31"/>
      <c r="JPS27" s="31"/>
      <c r="JPT27" s="31"/>
      <c r="JPU27" s="31"/>
      <c r="JPV27" s="31"/>
      <c r="JPW27" s="31"/>
      <c r="JPX27" s="31"/>
      <c r="JPY27" s="31"/>
      <c r="JPZ27" s="31"/>
      <c r="JQA27" s="31"/>
      <c r="JQB27" s="31"/>
      <c r="JQC27" s="31"/>
      <c r="JQD27" s="31"/>
      <c r="JQE27" s="31"/>
      <c r="JQF27" s="31"/>
      <c r="JQG27" s="31"/>
      <c r="JQH27" s="31"/>
      <c r="JQI27" s="31"/>
      <c r="JQJ27" s="31"/>
      <c r="JQK27" s="31"/>
      <c r="JQL27" s="31"/>
      <c r="JQM27" s="31"/>
      <c r="JQN27" s="31"/>
      <c r="JQO27" s="31"/>
      <c r="JQP27" s="31"/>
      <c r="JQQ27" s="31"/>
      <c r="JQR27" s="31"/>
      <c r="JQS27" s="31"/>
      <c r="JQT27" s="31"/>
      <c r="JQU27" s="31"/>
      <c r="JQV27" s="31"/>
      <c r="JQW27" s="31"/>
      <c r="JQX27" s="31"/>
      <c r="JQY27" s="31"/>
      <c r="JQZ27" s="31"/>
      <c r="JRA27" s="31"/>
      <c r="JRB27" s="31"/>
      <c r="JRC27" s="31"/>
      <c r="JRD27" s="31"/>
      <c r="JRE27" s="31"/>
      <c r="JRF27" s="31"/>
      <c r="JRG27" s="31"/>
      <c r="JRH27" s="31"/>
      <c r="JRI27" s="31"/>
      <c r="JRJ27" s="31"/>
      <c r="JRK27" s="31"/>
      <c r="JRL27" s="31"/>
      <c r="JRM27" s="31"/>
      <c r="JRN27" s="31"/>
      <c r="JRO27" s="31"/>
      <c r="JRP27" s="31"/>
      <c r="JRQ27" s="31"/>
      <c r="JRR27" s="31"/>
      <c r="JRS27" s="31"/>
      <c r="JRT27" s="31"/>
      <c r="JRU27" s="31"/>
      <c r="JRV27" s="31"/>
      <c r="JRW27" s="31"/>
      <c r="JRX27" s="31"/>
      <c r="JRY27" s="31"/>
      <c r="JRZ27" s="31"/>
      <c r="JSA27" s="31"/>
      <c r="JSB27" s="31"/>
      <c r="JSC27" s="31"/>
      <c r="JSD27" s="31"/>
      <c r="JSE27" s="31"/>
      <c r="JSF27" s="31"/>
      <c r="JSG27" s="31"/>
      <c r="JSH27" s="31"/>
      <c r="JSI27" s="31"/>
      <c r="JSJ27" s="31"/>
      <c r="JSK27" s="31"/>
      <c r="JSL27" s="31"/>
      <c r="JSM27" s="31"/>
      <c r="JSN27" s="31"/>
      <c r="JSO27" s="31"/>
      <c r="JSP27" s="31"/>
      <c r="JSQ27" s="31"/>
      <c r="JSR27" s="31"/>
      <c r="JSS27" s="31"/>
      <c r="JST27" s="31"/>
      <c r="JSU27" s="31"/>
      <c r="JSV27" s="31"/>
      <c r="JSW27" s="31"/>
      <c r="JSX27" s="31"/>
      <c r="JSY27" s="31"/>
      <c r="JSZ27" s="31"/>
      <c r="JTA27" s="31"/>
      <c r="JTB27" s="31"/>
      <c r="JTC27" s="31"/>
      <c r="JTD27" s="31"/>
      <c r="JTE27" s="31"/>
      <c r="JTF27" s="31"/>
      <c r="JTG27" s="31"/>
      <c r="JTH27" s="31"/>
      <c r="JTI27" s="31"/>
      <c r="JTJ27" s="31"/>
      <c r="JTK27" s="31"/>
      <c r="JTL27" s="31"/>
      <c r="JTM27" s="31"/>
      <c r="JTN27" s="31"/>
      <c r="JTO27" s="31"/>
      <c r="JTP27" s="31"/>
      <c r="JTQ27" s="31"/>
      <c r="JTR27" s="31"/>
      <c r="JTS27" s="31"/>
      <c r="JTT27" s="31"/>
      <c r="JTU27" s="31"/>
      <c r="JTV27" s="31"/>
      <c r="JTW27" s="31"/>
      <c r="JTX27" s="31"/>
      <c r="JTY27" s="31"/>
      <c r="JTZ27" s="31"/>
      <c r="JUA27" s="31"/>
      <c r="JUB27" s="31"/>
      <c r="JUC27" s="31"/>
      <c r="JUD27" s="31"/>
      <c r="JUE27" s="31"/>
      <c r="JUF27" s="31"/>
      <c r="JUG27" s="31"/>
      <c r="JUH27" s="31"/>
      <c r="JUI27" s="31"/>
      <c r="JUJ27" s="31"/>
      <c r="JUK27" s="31"/>
      <c r="JUL27" s="31"/>
      <c r="JUM27" s="31"/>
      <c r="JUN27" s="31"/>
      <c r="JUO27" s="31"/>
      <c r="JUP27" s="31"/>
      <c r="JUQ27" s="31"/>
      <c r="JUR27" s="31"/>
      <c r="JUS27" s="31"/>
      <c r="JUT27" s="31"/>
      <c r="JUU27" s="31"/>
      <c r="JUV27" s="31"/>
      <c r="JUW27" s="31"/>
      <c r="JUX27" s="31"/>
      <c r="JUY27" s="31"/>
      <c r="JUZ27" s="31"/>
      <c r="JVA27" s="31"/>
      <c r="JVB27" s="31"/>
      <c r="JVC27" s="31"/>
      <c r="JVD27" s="31"/>
      <c r="JVE27" s="31"/>
      <c r="JVF27" s="31"/>
      <c r="JVG27" s="31"/>
      <c r="JVH27" s="31"/>
      <c r="JVI27" s="31"/>
      <c r="JVJ27" s="31"/>
      <c r="JVK27" s="31"/>
      <c r="JVL27" s="31"/>
      <c r="JVM27" s="31"/>
      <c r="JVN27" s="31"/>
      <c r="JVO27" s="31"/>
      <c r="JVP27" s="31"/>
      <c r="JVQ27" s="31"/>
      <c r="JVR27" s="31"/>
      <c r="JVS27" s="31"/>
      <c r="JVT27" s="31"/>
      <c r="JVU27" s="31"/>
      <c r="JVV27" s="31"/>
      <c r="JVW27" s="31"/>
      <c r="JVX27" s="31"/>
      <c r="JVY27" s="31"/>
      <c r="JVZ27" s="31"/>
      <c r="JWA27" s="31"/>
      <c r="JWB27" s="31"/>
      <c r="JWC27" s="31"/>
      <c r="JWD27" s="31"/>
      <c r="JWE27" s="31"/>
      <c r="JWF27" s="31"/>
      <c r="JWG27" s="31"/>
      <c r="JWH27" s="31"/>
      <c r="JWI27" s="31"/>
      <c r="JWJ27" s="31"/>
      <c r="JWK27" s="31"/>
      <c r="JWL27" s="31"/>
      <c r="JWM27" s="31"/>
      <c r="JWN27" s="31"/>
      <c r="JWO27" s="31"/>
      <c r="JWP27" s="31"/>
      <c r="JWQ27" s="31"/>
      <c r="JWR27" s="31"/>
      <c r="JWS27" s="31"/>
      <c r="JWT27" s="31"/>
      <c r="JWU27" s="31"/>
      <c r="JWV27" s="31"/>
      <c r="JWW27" s="31"/>
      <c r="JWX27" s="31"/>
      <c r="JWY27" s="31"/>
      <c r="JWZ27" s="31"/>
      <c r="JXA27" s="31"/>
      <c r="JXB27" s="31"/>
      <c r="JXC27" s="31"/>
      <c r="JXD27" s="31"/>
      <c r="JXE27" s="31"/>
      <c r="JXF27" s="31"/>
      <c r="JXG27" s="31"/>
      <c r="JXH27" s="31"/>
      <c r="JXI27" s="31"/>
      <c r="JXJ27" s="31"/>
      <c r="JXK27" s="31"/>
      <c r="JXL27" s="31"/>
      <c r="JXM27" s="31"/>
      <c r="JXN27" s="31"/>
      <c r="JXO27" s="31"/>
      <c r="JXP27" s="31"/>
      <c r="JXQ27" s="31"/>
      <c r="JXR27" s="31"/>
      <c r="JXS27" s="31"/>
      <c r="JXT27" s="31"/>
      <c r="JXU27" s="31"/>
      <c r="JXV27" s="31"/>
      <c r="JXW27" s="31"/>
      <c r="JXX27" s="31"/>
      <c r="JXY27" s="31"/>
      <c r="JXZ27" s="31"/>
      <c r="JYA27" s="31"/>
      <c r="JYB27" s="31"/>
      <c r="JYC27" s="31"/>
      <c r="JYD27" s="31"/>
      <c r="JYE27" s="31"/>
      <c r="JYF27" s="31"/>
      <c r="JYG27" s="31"/>
      <c r="JYH27" s="31"/>
      <c r="JYI27" s="31"/>
      <c r="JYJ27" s="31"/>
      <c r="JYK27" s="31"/>
      <c r="JYL27" s="31"/>
      <c r="JYM27" s="31"/>
      <c r="JYN27" s="31"/>
      <c r="JYO27" s="31"/>
      <c r="JYP27" s="31"/>
      <c r="JYQ27" s="31"/>
      <c r="JYR27" s="31"/>
      <c r="JYS27" s="31"/>
      <c r="JYT27" s="31"/>
      <c r="JYU27" s="31"/>
      <c r="JYV27" s="31"/>
      <c r="JYW27" s="31"/>
      <c r="JYX27" s="31"/>
      <c r="JYY27" s="31"/>
      <c r="JYZ27" s="31"/>
      <c r="JZA27" s="31"/>
      <c r="JZB27" s="31"/>
      <c r="JZC27" s="31"/>
      <c r="JZD27" s="31"/>
      <c r="JZE27" s="31"/>
      <c r="JZF27" s="31"/>
      <c r="JZG27" s="31"/>
      <c r="JZH27" s="31"/>
      <c r="JZI27" s="31"/>
      <c r="JZJ27" s="31"/>
      <c r="JZK27" s="31"/>
      <c r="JZL27" s="31"/>
      <c r="JZM27" s="31"/>
      <c r="JZN27" s="31"/>
      <c r="JZO27" s="31"/>
      <c r="JZP27" s="31"/>
      <c r="JZQ27" s="31"/>
      <c r="JZR27" s="31"/>
      <c r="JZS27" s="31"/>
      <c r="JZT27" s="31"/>
      <c r="JZU27" s="31"/>
      <c r="JZV27" s="31"/>
      <c r="JZW27" s="31"/>
      <c r="JZX27" s="31"/>
      <c r="JZY27" s="31"/>
      <c r="JZZ27" s="31"/>
      <c r="KAA27" s="31"/>
      <c r="KAB27" s="31"/>
      <c r="KAC27" s="31"/>
      <c r="KAD27" s="31"/>
      <c r="KAE27" s="31"/>
      <c r="KAF27" s="31"/>
      <c r="KAG27" s="31"/>
      <c r="KAH27" s="31"/>
      <c r="KAI27" s="31"/>
      <c r="KAJ27" s="31"/>
      <c r="KAK27" s="31"/>
      <c r="KAL27" s="31"/>
      <c r="KAM27" s="31"/>
      <c r="KAN27" s="31"/>
      <c r="KAO27" s="31"/>
      <c r="KAP27" s="31"/>
      <c r="KAQ27" s="31"/>
      <c r="KAR27" s="31"/>
      <c r="KAS27" s="31"/>
      <c r="KAT27" s="31"/>
      <c r="KAU27" s="31"/>
      <c r="KAV27" s="31"/>
      <c r="KAW27" s="31"/>
      <c r="KAX27" s="31"/>
      <c r="KAY27" s="31"/>
      <c r="KAZ27" s="31"/>
      <c r="KBA27" s="31"/>
      <c r="KBB27" s="31"/>
      <c r="KBC27" s="31"/>
      <c r="KBD27" s="31"/>
      <c r="KBE27" s="31"/>
      <c r="KBF27" s="31"/>
      <c r="KBG27" s="31"/>
      <c r="KBH27" s="31"/>
      <c r="KBI27" s="31"/>
      <c r="KBJ27" s="31"/>
      <c r="KBK27" s="31"/>
      <c r="KBL27" s="31"/>
      <c r="KBM27" s="31"/>
      <c r="KBN27" s="31"/>
      <c r="KBO27" s="31"/>
      <c r="KBP27" s="31"/>
      <c r="KBQ27" s="31"/>
      <c r="KBR27" s="31"/>
      <c r="KBS27" s="31"/>
      <c r="KBT27" s="31"/>
      <c r="KBU27" s="31"/>
      <c r="KBV27" s="31"/>
      <c r="KBW27" s="31"/>
      <c r="KBX27" s="31"/>
      <c r="KBY27" s="31"/>
      <c r="KBZ27" s="31"/>
      <c r="KCA27" s="31"/>
      <c r="KCB27" s="31"/>
      <c r="KCC27" s="31"/>
      <c r="KCD27" s="31"/>
      <c r="KCE27" s="31"/>
      <c r="KCF27" s="31"/>
      <c r="KCG27" s="31"/>
      <c r="KCH27" s="31"/>
      <c r="KCI27" s="31"/>
      <c r="KCJ27" s="31"/>
      <c r="KCK27" s="31"/>
      <c r="KCL27" s="31"/>
      <c r="KCM27" s="31"/>
      <c r="KCN27" s="31"/>
      <c r="KCO27" s="31"/>
      <c r="KCP27" s="31"/>
      <c r="KCQ27" s="31"/>
      <c r="KCR27" s="31"/>
      <c r="KCS27" s="31"/>
      <c r="KCT27" s="31"/>
      <c r="KCU27" s="31"/>
      <c r="KCV27" s="31"/>
      <c r="KCW27" s="31"/>
      <c r="KCX27" s="31"/>
      <c r="KCY27" s="31"/>
      <c r="KCZ27" s="31"/>
      <c r="KDA27" s="31"/>
      <c r="KDB27" s="31"/>
      <c r="KDC27" s="31"/>
      <c r="KDD27" s="31"/>
      <c r="KDE27" s="31"/>
      <c r="KDF27" s="31"/>
      <c r="KDG27" s="31"/>
      <c r="KDH27" s="31"/>
      <c r="KDI27" s="31"/>
      <c r="KDJ27" s="31"/>
      <c r="KDK27" s="31"/>
      <c r="KDL27" s="31"/>
      <c r="KDM27" s="31"/>
      <c r="KDN27" s="31"/>
      <c r="KDO27" s="31"/>
      <c r="KDP27" s="31"/>
      <c r="KDQ27" s="31"/>
      <c r="KDR27" s="31"/>
      <c r="KDS27" s="31"/>
      <c r="KDT27" s="31"/>
      <c r="KDU27" s="31"/>
      <c r="KDV27" s="31"/>
      <c r="KDW27" s="31"/>
      <c r="KDX27" s="31"/>
      <c r="KDY27" s="31"/>
      <c r="KDZ27" s="31"/>
      <c r="KEA27" s="31"/>
      <c r="KEB27" s="31"/>
      <c r="KEC27" s="31"/>
      <c r="KED27" s="31"/>
      <c r="KEE27" s="31"/>
      <c r="KEF27" s="31"/>
      <c r="KEG27" s="31"/>
      <c r="KEH27" s="31"/>
      <c r="KEI27" s="31"/>
      <c r="KEJ27" s="31"/>
      <c r="KEK27" s="31"/>
      <c r="KEL27" s="31"/>
      <c r="KEM27" s="31"/>
      <c r="KEN27" s="31"/>
      <c r="KEO27" s="31"/>
      <c r="KEP27" s="31"/>
      <c r="KEQ27" s="31"/>
      <c r="KER27" s="31"/>
      <c r="KES27" s="31"/>
      <c r="KET27" s="31"/>
      <c r="KEU27" s="31"/>
      <c r="KEV27" s="31"/>
      <c r="KEW27" s="31"/>
      <c r="KEX27" s="31"/>
      <c r="KEY27" s="31"/>
      <c r="KEZ27" s="31"/>
      <c r="KFA27" s="31"/>
      <c r="KFB27" s="31"/>
      <c r="KFC27" s="31"/>
      <c r="KFD27" s="31"/>
      <c r="KFE27" s="31"/>
      <c r="KFF27" s="31"/>
      <c r="KFG27" s="31"/>
      <c r="KFH27" s="31"/>
      <c r="KFI27" s="31"/>
      <c r="KFJ27" s="31"/>
      <c r="KFK27" s="31"/>
      <c r="KFL27" s="31"/>
      <c r="KFM27" s="31"/>
      <c r="KFN27" s="31"/>
      <c r="KFO27" s="31"/>
      <c r="KFP27" s="31"/>
      <c r="KFQ27" s="31"/>
      <c r="KFR27" s="31"/>
      <c r="KFS27" s="31"/>
      <c r="KFT27" s="31"/>
      <c r="KFU27" s="31"/>
      <c r="KFV27" s="31"/>
      <c r="KFW27" s="31"/>
      <c r="KFX27" s="31"/>
      <c r="KFY27" s="31"/>
      <c r="KFZ27" s="31"/>
      <c r="KGA27" s="31"/>
      <c r="KGB27" s="31"/>
      <c r="KGC27" s="31"/>
      <c r="KGD27" s="31"/>
      <c r="KGE27" s="31"/>
      <c r="KGF27" s="31"/>
      <c r="KGG27" s="31"/>
      <c r="KGH27" s="31"/>
      <c r="KGI27" s="31"/>
      <c r="KGJ27" s="31"/>
      <c r="KGK27" s="31"/>
      <c r="KGL27" s="31"/>
      <c r="KGM27" s="31"/>
      <c r="KGN27" s="31"/>
      <c r="KGO27" s="31"/>
      <c r="KGP27" s="31"/>
      <c r="KGQ27" s="31"/>
      <c r="KGR27" s="31"/>
      <c r="KGS27" s="31"/>
      <c r="KGT27" s="31"/>
      <c r="KGU27" s="31"/>
      <c r="KGV27" s="31"/>
      <c r="KGW27" s="31"/>
      <c r="KGX27" s="31"/>
      <c r="KGY27" s="31"/>
      <c r="KGZ27" s="31"/>
      <c r="KHA27" s="31"/>
      <c r="KHB27" s="31"/>
      <c r="KHC27" s="31"/>
      <c r="KHD27" s="31"/>
      <c r="KHE27" s="31"/>
      <c r="KHF27" s="31"/>
      <c r="KHG27" s="31"/>
      <c r="KHH27" s="31"/>
      <c r="KHI27" s="31"/>
      <c r="KHJ27" s="31"/>
      <c r="KHK27" s="31"/>
      <c r="KHL27" s="31"/>
      <c r="KHM27" s="31"/>
      <c r="KHN27" s="31"/>
      <c r="KHO27" s="31"/>
      <c r="KHP27" s="31"/>
      <c r="KHQ27" s="31"/>
      <c r="KHR27" s="31"/>
      <c r="KHS27" s="31"/>
      <c r="KHT27" s="31"/>
      <c r="KHU27" s="31"/>
      <c r="KHV27" s="31"/>
      <c r="KHW27" s="31"/>
      <c r="KHX27" s="31"/>
      <c r="KHY27" s="31"/>
      <c r="KHZ27" s="31"/>
      <c r="KIA27" s="31"/>
      <c r="KIB27" s="31"/>
      <c r="KIC27" s="31"/>
      <c r="KID27" s="31"/>
      <c r="KIE27" s="31"/>
      <c r="KIF27" s="31"/>
      <c r="KIG27" s="31"/>
      <c r="KIH27" s="31"/>
      <c r="KII27" s="31"/>
      <c r="KIJ27" s="31"/>
      <c r="KIK27" s="31"/>
      <c r="KIL27" s="31"/>
      <c r="KIM27" s="31"/>
      <c r="KIN27" s="31"/>
      <c r="KIO27" s="31"/>
      <c r="KIP27" s="31"/>
      <c r="KIQ27" s="31"/>
      <c r="KIR27" s="31"/>
      <c r="KIS27" s="31"/>
      <c r="KIT27" s="31"/>
      <c r="KIU27" s="31"/>
      <c r="KIV27" s="31"/>
      <c r="KIW27" s="31"/>
      <c r="KIX27" s="31"/>
      <c r="KIY27" s="31"/>
      <c r="KIZ27" s="31"/>
      <c r="KJA27" s="31"/>
      <c r="KJB27" s="31"/>
      <c r="KJC27" s="31"/>
      <c r="KJD27" s="31"/>
      <c r="KJE27" s="31"/>
      <c r="KJF27" s="31"/>
      <c r="KJG27" s="31"/>
      <c r="KJH27" s="31"/>
      <c r="KJI27" s="31"/>
      <c r="KJJ27" s="31"/>
      <c r="KJK27" s="31"/>
      <c r="KJL27" s="31"/>
      <c r="KJM27" s="31"/>
      <c r="KJN27" s="31"/>
      <c r="KJO27" s="31"/>
      <c r="KJP27" s="31"/>
      <c r="KJQ27" s="31"/>
      <c r="KJR27" s="31"/>
      <c r="KJS27" s="31"/>
      <c r="KJT27" s="31"/>
      <c r="KJU27" s="31"/>
      <c r="KJV27" s="31"/>
      <c r="KJW27" s="31"/>
      <c r="KJX27" s="31"/>
      <c r="KJY27" s="31"/>
      <c r="KJZ27" s="31"/>
      <c r="KKA27" s="31"/>
      <c r="KKB27" s="31"/>
      <c r="KKC27" s="31"/>
      <c r="KKD27" s="31"/>
      <c r="KKE27" s="31"/>
      <c r="KKF27" s="31"/>
      <c r="KKG27" s="31"/>
      <c r="KKH27" s="31"/>
      <c r="KKI27" s="31"/>
      <c r="KKJ27" s="31"/>
      <c r="KKK27" s="31"/>
      <c r="KKL27" s="31"/>
      <c r="KKM27" s="31"/>
      <c r="KKN27" s="31"/>
      <c r="KKO27" s="31"/>
      <c r="KKP27" s="31"/>
      <c r="KKQ27" s="31"/>
      <c r="KKR27" s="31"/>
      <c r="KKS27" s="31"/>
      <c r="KKT27" s="31"/>
      <c r="KKU27" s="31"/>
      <c r="KKV27" s="31"/>
      <c r="KKW27" s="31"/>
      <c r="KKX27" s="31"/>
      <c r="KKY27" s="31"/>
      <c r="KKZ27" s="31"/>
      <c r="KLA27" s="31"/>
      <c r="KLB27" s="31"/>
      <c r="KLC27" s="31"/>
      <c r="KLD27" s="31"/>
      <c r="KLE27" s="31"/>
      <c r="KLF27" s="31"/>
      <c r="KLG27" s="31"/>
      <c r="KLH27" s="31"/>
      <c r="KLI27" s="31"/>
      <c r="KLJ27" s="31"/>
      <c r="KLK27" s="31"/>
      <c r="KLL27" s="31"/>
      <c r="KLM27" s="31"/>
      <c r="KLN27" s="31"/>
      <c r="KLO27" s="31"/>
      <c r="KLP27" s="31"/>
      <c r="KLQ27" s="31"/>
      <c r="KLR27" s="31"/>
      <c r="KLS27" s="31"/>
      <c r="KLT27" s="31"/>
      <c r="KLU27" s="31"/>
      <c r="KLV27" s="31"/>
      <c r="KLW27" s="31"/>
      <c r="KLX27" s="31"/>
      <c r="KLY27" s="31"/>
      <c r="KLZ27" s="31"/>
      <c r="KMA27" s="31"/>
      <c r="KMB27" s="31"/>
      <c r="KMC27" s="31"/>
      <c r="KMD27" s="31"/>
      <c r="KME27" s="31"/>
      <c r="KMF27" s="31"/>
      <c r="KMG27" s="31"/>
      <c r="KMH27" s="31"/>
      <c r="KMI27" s="31"/>
      <c r="KMJ27" s="31"/>
      <c r="KMK27" s="31"/>
      <c r="KML27" s="31"/>
      <c r="KMM27" s="31"/>
      <c r="KMN27" s="31"/>
      <c r="KMO27" s="31"/>
      <c r="KMP27" s="31"/>
      <c r="KMQ27" s="31"/>
      <c r="KMR27" s="31"/>
      <c r="KMS27" s="31"/>
      <c r="KMT27" s="31"/>
      <c r="KMU27" s="31"/>
      <c r="KMV27" s="31"/>
      <c r="KMW27" s="31"/>
      <c r="KMX27" s="31"/>
      <c r="KMY27" s="31"/>
      <c r="KMZ27" s="31"/>
      <c r="KNA27" s="31"/>
      <c r="KNB27" s="31"/>
      <c r="KNC27" s="31"/>
      <c r="KND27" s="31"/>
      <c r="KNE27" s="31"/>
      <c r="KNF27" s="31"/>
      <c r="KNG27" s="31"/>
      <c r="KNH27" s="31"/>
      <c r="KNI27" s="31"/>
      <c r="KNJ27" s="31"/>
      <c r="KNK27" s="31"/>
      <c r="KNL27" s="31"/>
      <c r="KNM27" s="31"/>
      <c r="KNN27" s="31"/>
      <c r="KNO27" s="31"/>
      <c r="KNP27" s="31"/>
      <c r="KNQ27" s="31"/>
      <c r="KNR27" s="31"/>
      <c r="KNS27" s="31"/>
      <c r="KNT27" s="31"/>
      <c r="KNU27" s="31"/>
      <c r="KNV27" s="31"/>
      <c r="KNW27" s="31"/>
      <c r="KNX27" s="31"/>
      <c r="KNY27" s="31"/>
      <c r="KNZ27" s="31"/>
      <c r="KOA27" s="31"/>
      <c r="KOB27" s="31"/>
      <c r="KOC27" s="31"/>
      <c r="KOD27" s="31"/>
      <c r="KOE27" s="31"/>
      <c r="KOF27" s="31"/>
      <c r="KOG27" s="31"/>
      <c r="KOH27" s="31"/>
      <c r="KOI27" s="31"/>
      <c r="KOJ27" s="31"/>
      <c r="KOK27" s="31"/>
      <c r="KOL27" s="31"/>
      <c r="KOM27" s="31"/>
      <c r="KON27" s="31"/>
      <c r="KOO27" s="31"/>
      <c r="KOP27" s="31"/>
      <c r="KOQ27" s="31"/>
      <c r="KOR27" s="31"/>
      <c r="KOS27" s="31"/>
      <c r="KOT27" s="31"/>
      <c r="KOU27" s="31"/>
      <c r="KOV27" s="31"/>
      <c r="KOW27" s="31"/>
      <c r="KOX27" s="31"/>
      <c r="KOY27" s="31"/>
      <c r="KOZ27" s="31"/>
      <c r="KPA27" s="31"/>
      <c r="KPB27" s="31"/>
      <c r="KPC27" s="31"/>
      <c r="KPD27" s="31"/>
      <c r="KPE27" s="31"/>
      <c r="KPF27" s="31"/>
      <c r="KPG27" s="31"/>
      <c r="KPH27" s="31"/>
      <c r="KPI27" s="31"/>
      <c r="KPJ27" s="31"/>
      <c r="KPK27" s="31"/>
      <c r="KPL27" s="31"/>
      <c r="KPM27" s="31"/>
      <c r="KPN27" s="31"/>
      <c r="KPO27" s="31"/>
      <c r="KPP27" s="31"/>
      <c r="KPQ27" s="31"/>
      <c r="KPR27" s="31"/>
      <c r="KPS27" s="31"/>
      <c r="KPT27" s="31"/>
      <c r="KPU27" s="31"/>
      <c r="KPV27" s="31"/>
      <c r="KPW27" s="31"/>
      <c r="KPX27" s="31"/>
      <c r="KPY27" s="31"/>
      <c r="KPZ27" s="31"/>
      <c r="KQA27" s="31"/>
      <c r="KQB27" s="31"/>
      <c r="KQC27" s="31"/>
      <c r="KQD27" s="31"/>
      <c r="KQE27" s="31"/>
      <c r="KQF27" s="31"/>
      <c r="KQG27" s="31"/>
      <c r="KQH27" s="31"/>
      <c r="KQI27" s="31"/>
      <c r="KQJ27" s="31"/>
      <c r="KQK27" s="31"/>
      <c r="KQL27" s="31"/>
      <c r="KQM27" s="31"/>
      <c r="KQN27" s="31"/>
      <c r="KQO27" s="31"/>
      <c r="KQP27" s="31"/>
      <c r="KQQ27" s="31"/>
      <c r="KQR27" s="31"/>
      <c r="KQS27" s="31"/>
      <c r="KQT27" s="31"/>
      <c r="KQU27" s="31"/>
      <c r="KQV27" s="31"/>
      <c r="KQW27" s="31"/>
      <c r="KQX27" s="31"/>
      <c r="KQY27" s="31"/>
      <c r="KQZ27" s="31"/>
      <c r="KRA27" s="31"/>
      <c r="KRB27" s="31"/>
      <c r="KRC27" s="31"/>
      <c r="KRD27" s="31"/>
      <c r="KRE27" s="31"/>
      <c r="KRF27" s="31"/>
      <c r="KRG27" s="31"/>
      <c r="KRH27" s="31"/>
      <c r="KRI27" s="31"/>
      <c r="KRJ27" s="31"/>
      <c r="KRK27" s="31"/>
      <c r="KRL27" s="31"/>
      <c r="KRM27" s="31"/>
      <c r="KRN27" s="31"/>
      <c r="KRO27" s="31"/>
      <c r="KRP27" s="31"/>
      <c r="KRQ27" s="31"/>
      <c r="KRR27" s="31"/>
      <c r="KRS27" s="31"/>
      <c r="KRT27" s="31"/>
      <c r="KRU27" s="31"/>
      <c r="KRV27" s="31"/>
      <c r="KRW27" s="31"/>
      <c r="KRX27" s="31"/>
      <c r="KRY27" s="31"/>
      <c r="KRZ27" s="31"/>
      <c r="KSA27" s="31"/>
      <c r="KSB27" s="31"/>
      <c r="KSC27" s="31"/>
      <c r="KSD27" s="31"/>
      <c r="KSE27" s="31"/>
      <c r="KSF27" s="31"/>
      <c r="KSG27" s="31"/>
      <c r="KSH27" s="31"/>
      <c r="KSI27" s="31"/>
      <c r="KSJ27" s="31"/>
      <c r="KSK27" s="31"/>
      <c r="KSL27" s="31"/>
      <c r="KSM27" s="31"/>
      <c r="KSN27" s="31"/>
      <c r="KSO27" s="31"/>
      <c r="KSP27" s="31"/>
      <c r="KSQ27" s="31"/>
      <c r="KSR27" s="31"/>
      <c r="KSS27" s="31"/>
      <c r="KST27" s="31"/>
      <c r="KSU27" s="31"/>
      <c r="KSV27" s="31"/>
      <c r="KSW27" s="31"/>
      <c r="KSX27" s="31"/>
      <c r="KSY27" s="31"/>
      <c r="KSZ27" s="31"/>
      <c r="KTA27" s="31"/>
      <c r="KTB27" s="31"/>
      <c r="KTC27" s="31"/>
      <c r="KTD27" s="31"/>
      <c r="KTE27" s="31"/>
      <c r="KTF27" s="31"/>
      <c r="KTG27" s="31"/>
      <c r="KTH27" s="31"/>
      <c r="KTI27" s="31"/>
      <c r="KTJ27" s="31"/>
      <c r="KTK27" s="31"/>
      <c r="KTL27" s="31"/>
      <c r="KTM27" s="31"/>
      <c r="KTN27" s="31"/>
      <c r="KTO27" s="31"/>
      <c r="KTP27" s="31"/>
      <c r="KTQ27" s="31"/>
      <c r="KTR27" s="31"/>
      <c r="KTS27" s="31"/>
      <c r="KTT27" s="31"/>
      <c r="KTU27" s="31"/>
      <c r="KTV27" s="31"/>
      <c r="KTW27" s="31"/>
      <c r="KTX27" s="31"/>
      <c r="KTY27" s="31"/>
      <c r="KTZ27" s="31"/>
      <c r="KUA27" s="31"/>
      <c r="KUB27" s="31"/>
      <c r="KUC27" s="31"/>
      <c r="KUD27" s="31"/>
      <c r="KUE27" s="31"/>
      <c r="KUF27" s="31"/>
      <c r="KUG27" s="31"/>
      <c r="KUH27" s="31"/>
      <c r="KUI27" s="31"/>
      <c r="KUJ27" s="31"/>
      <c r="KUK27" s="31"/>
      <c r="KUL27" s="31"/>
      <c r="KUM27" s="31"/>
      <c r="KUN27" s="31"/>
      <c r="KUO27" s="31"/>
      <c r="KUP27" s="31"/>
      <c r="KUQ27" s="31"/>
      <c r="KUR27" s="31"/>
      <c r="KUS27" s="31"/>
      <c r="KUT27" s="31"/>
      <c r="KUU27" s="31"/>
      <c r="KUV27" s="31"/>
      <c r="KUW27" s="31"/>
      <c r="KUX27" s="31"/>
      <c r="KUY27" s="31"/>
      <c r="KUZ27" s="31"/>
      <c r="KVA27" s="31"/>
      <c r="KVB27" s="31"/>
      <c r="KVC27" s="31"/>
      <c r="KVD27" s="31"/>
      <c r="KVE27" s="31"/>
      <c r="KVF27" s="31"/>
      <c r="KVG27" s="31"/>
      <c r="KVH27" s="31"/>
      <c r="KVI27" s="31"/>
      <c r="KVJ27" s="31"/>
      <c r="KVK27" s="31"/>
      <c r="KVL27" s="31"/>
      <c r="KVM27" s="31"/>
      <c r="KVN27" s="31"/>
      <c r="KVO27" s="31"/>
      <c r="KVP27" s="31"/>
      <c r="KVQ27" s="31"/>
      <c r="KVR27" s="31"/>
      <c r="KVS27" s="31"/>
      <c r="KVT27" s="31"/>
      <c r="KVU27" s="31"/>
      <c r="KVV27" s="31"/>
      <c r="KVW27" s="31"/>
      <c r="KVX27" s="31"/>
      <c r="KVY27" s="31"/>
      <c r="KVZ27" s="31"/>
      <c r="KWA27" s="31"/>
      <c r="KWB27" s="31"/>
      <c r="KWC27" s="31"/>
      <c r="KWD27" s="31"/>
      <c r="KWE27" s="31"/>
      <c r="KWF27" s="31"/>
      <c r="KWG27" s="31"/>
      <c r="KWH27" s="31"/>
      <c r="KWI27" s="31"/>
      <c r="KWJ27" s="31"/>
      <c r="KWK27" s="31"/>
      <c r="KWL27" s="31"/>
      <c r="KWM27" s="31"/>
      <c r="KWN27" s="31"/>
      <c r="KWO27" s="31"/>
      <c r="KWP27" s="31"/>
      <c r="KWQ27" s="31"/>
      <c r="KWR27" s="31"/>
      <c r="KWS27" s="31"/>
      <c r="KWT27" s="31"/>
      <c r="KWU27" s="31"/>
      <c r="KWV27" s="31"/>
      <c r="KWW27" s="31"/>
      <c r="KWX27" s="31"/>
      <c r="KWY27" s="31"/>
      <c r="KWZ27" s="31"/>
      <c r="KXA27" s="31"/>
      <c r="KXB27" s="31"/>
      <c r="KXC27" s="31"/>
      <c r="KXD27" s="31"/>
      <c r="KXE27" s="31"/>
      <c r="KXF27" s="31"/>
      <c r="KXG27" s="31"/>
      <c r="KXH27" s="31"/>
      <c r="KXI27" s="31"/>
      <c r="KXJ27" s="31"/>
      <c r="KXK27" s="31"/>
      <c r="KXL27" s="31"/>
      <c r="KXM27" s="31"/>
      <c r="KXN27" s="31"/>
      <c r="KXO27" s="31"/>
      <c r="KXP27" s="31"/>
      <c r="KXQ27" s="31"/>
      <c r="KXR27" s="31"/>
      <c r="KXS27" s="31"/>
      <c r="KXT27" s="31"/>
      <c r="KXU27" s="31"/>
      <c r="KXV27" s="31"/>
      <c r="KXW27" s="31"/>
      <c r="KXX27" s="31"/>
      <c r="KXY27" s="31"/>
      <c r="KXZ27" s="31"/>
      <c r="KYA27" s="31"/>
      <c r="KYB27" s="31"/>
      <c r="KYC27" s="31"/>
      <c r="KYD27" s="31"/>
      <c r="KYE27" s="31"/>
      <c r="KYF27" s="31"/>
      <c r="KYG27" s="31"/>
      <c r="KYH27" s="31"/>
      <c r="KYI27" s="31"/>
      <c r="KYJ27" s="31"/>
      <c r="KYK27" s="31"/>
      <c r="KYL27" s="31"/>
      <c r="KYM27" s="31"/>
      <c r="KYN27" s="31"/>
      <c r="KYO27" s="31"/>
      <c r="KYP27" s="31"/>
      <c r="KYQ27" s="31"/>
      <c r="KYR27" s="31"/>
      <c r="KYS27" s="31"/>
      <c r="KYT27" s="31"/>
      <c r="KYU27" s="31"/>
      <c r="KYV27" s="31"/>
      <c r="KYW27" s="31"/>
      <c r="KYX27" s="31"/>
      <c r="KYY27" s="31"/>
      <c r="KYZ27" s="31"/>
      <c r="KZA27" s="31"/>
      <c r="KZB27" s="31"/>
      <c r="KZC27" s="31"/>
      <c r="KZD27" s="31"/>
      <c r="KZE27" s="31"/>
      <c r="KZF27" s="31"/>
      <c r="KZG27" s="31"/>
      <c r="KZH27" s="31"/>
      <c r="KZI27" s="31"/>
      <c r="KZJ27" s="31"/>
      <c r="KZK27" s="31"/>
      <c r="KZL27" s="31"/>
      <c r="KZM27" s="31"/>
      <c r="KZN27" s="31"/>
      <c r="KZO27" s="31"/>
      <c r="KZP27" s="31"/>
      <c r="KZQ27" s="31"/>
      <c r="KZR27" s="31"/>
      <c r="KZS27" s="31"/>
      <c r="KZT27" s="31"/>
      <c r="KZU27" s="31"/>
      <c r="KZV27" s="31"/>
      <c r="KZW27" s="31"/>
      <c r="KZX27" s="31"/>
      <c r="KZY27" s="31"/>
      <c r="KZZ27" s="31"/>
      <c r="LAA27" s="31"/>
      <c r="LAB27" s="31"/>
      <c r="LAC27" s="31"/>
      <c r="LAD27" s="31"/>
      <c r="LAE27" s="31"/>
      <c r="LAF27" s="31"/>
      <c r="LAG27" s="31"/>
      <c r="LAH27" s="31"/>
      <c r="LAI27" s="31"/>
      <c r="LAJ27" s="31"/>
      <c r="LAK27" s="31"/>
      <c r="LAL27" s="31"/>
      <c r="LAM27" s="31"/>
      <c r="LAN27" s="31"/>
      <c r="LAO27" s="31"/>
      <c r="LAP27" s="31"/>
      <c r="LAQ27" s="31"/>
      <c r="LAR27" s="31"/>
      <c r="LAS27" s="31"/>
      <c r="LAT27" s="31"/>
      <c r="LAU27" s="31"/>
      <c r="LAV27" s="31"/>
      <c r="LAW27" s="31"/>
      <c r="LAX27" s="31"/>
      <c r="LAY27" s="31"/>
      <c r="LAZ27" s="31"/>
      <c r="LBA27" s="31"/>
      <c r="LBB27" s="31"/>
      <c r="LBC27" s="31"/>
      <c r="LBD27" s="31"/>
      <c r="LBE27" s="31"/>
      <c r="LBF27" s="31"/>
      <c r="LBG27" s="31"/>
      <c r="LBH27" s="31"/>
      <c r="LBI27" s="31"/>
      <c r="LBJ27" s="31"/>
      <c r="LBK27" s="31"/>
      <c r="LBL27" s="31"/>
      <c r="LBM27" s="31"/>
      <c r="LBN27" s="31"/>
      <c r="LBO27" s="31"/>
      <c r="LBP27" s="31"/>
      <c r="LBQ27" s="31"/>
      <c r="LBR27" s="31"/>
      <c r="LBS27" s="31"/>
      <c r="LBT27" s="31"/>
      <c r="LBU27" s="31"/>
      <c r="LBV27" s="31"/>
      <c r="LBW27" s="31"/>
      <c r="LBX27" s="31"/>
      <c r="LBY27" s="31"/>
      <c r="LBZ27" s="31"/>
      <c r="LCA27" s="31"/>
      <c r="LCB27" s="31"/>
      <c r="LCC27" s="31"/>
      <c r="LCD27" s="31"/>
      <c r="LCE27" s="31"/>
      <c r="LCF27" s="31"/>
      <c r="LCG27" s="31"/>
      <c r="LCH27" s="31"/>
      <c r="LCI27" s="31"/>
      <c r="LCJ27" s="31"/>
      <c r="LCK27" s="31"/>
      <c r="LCL27" s="31"/>
      <c r="LCM27" s="31"/>
      <c r="LCN27" s="31"/>
      <c r="LCO27" s="31"/>
      <c r="LCP27" s="31"/>
      <c r="LCQ27" s="31"/>
      <c r="LCR27" s="31"/>
      <c r="LCS27" s="31"/>
      <c r="LCT27" s="31"/>
      <c r="LCU27" s="31"/>
      <c r="LCV27" s="31"/>
      <c r="LCW27" s="31"/>
      <c r="LCX27" s="31"/>
      <c r="LCY27" s="31"/>
      <c r="LCZ27" s="31"/>
      <c r="LDA27" s="31"/>
      <c r="LDB27" s="31"/>
      <c r="LDC27" s="31"/>
      <c r="LDD27" s="31"/>
      <c r="LDE27" s="31"/>
      <c r="LDF27" s="31"/>
      <c r="LDG27" s="31"/>
      <c r="LDH27" s="31"/>
      <c r="LDI27" s="31"/>
      <c r="LDJ27" s="31"/>
      <c r="LDK27" s="31"/>
      <c r="LDL27" s="31"/>
      <c r="LDM27" s="31"/>
      <c r="LDN27" s="31"/>
      <c r="LDO27" s="31"/>
      <c r="LDP27" s="31"/>
      <c r="LDQ27" s="31"/>
      <c r="LDR27" s="31"/>
      <c r="LDS27" s="31"/>
      <c r="LDT27" s="31"/>
      <c r="LDU27" s="31"/>
      <c r="LDV27" s="31"/>
      <c r="LDW27" s="31"/>
      <c r="LDX27" s="31"/>
      <c r="LDY27" s="31"/>
      <c r="LDZ27" s="31"/>
      <c r="LEA27" s="31"/>
      <c r="LEB27" s="31"/>
      <c r="LEC27" s="31"/>
      <c r="LED27" s="31"/>
      <c r="LEE27" s="31"/>
      <c r="LEF27" s="31"/>
      <c r="LEG27" s="31"/>
      <c r="LEH27" s="31"/>
      <c r="LEI27" s="31"/>
      <c r="LEJ27" s="31"/>
      <c r="LEK27" s="31"/>
      <c r="LEL27" s="31"/>
      <c r="LEM27" s="31"/>
      <c r="LEN27" s="31"/>
      <c r="LEO27" s="31"/>
      <c r="LEP27" s="31"/>
      <c r="LEQ27" s="31"/>
      <c r="LER27" s="31"/>
      <c r="LES27" s="31"/>
      <c r="LET27" s="31"/>
      <c r="LEU27" s="31"/>
      <c r="LEV27" s="31"/>
      <c r="LEW27" s="31"/>
      <c r="LEX27" s="31"/>
      <c r="LEY27" s="31"/>
      <c r="LEZ27" s="31"/>
      <c r="LFA27" s="31"/>
      <c r="LFB27" s="31"/>
      <c r="LFC27" s="31"/>
      <c r="LFD27" s="31"/>
      <c r="LFE27" s="31"/>
      <c r="LFF27" s="31"/>
      <c r="LFG27" s="31"/>
      <c r="LFH27" s="31"/>
      <c r="LFI27" s="31"/>
      <c r="LFJ27" s="31"/>
      <c r="LFK27" s="31"/>
      <c r="LFL27" s="31"/>
      <c r="LFM27" s="31"/>
      <c r="LFN27" s="31"/>
      <c r="LFO27" s="31"/>
      <c r="LFP27" s="31"/>
      <c r="LFQ27" s="31"/>
      <c r="LFR27" s="31"/>
      <c r="LFS27" s="31"/>
      <c r="LFT27" s="31"/>
      <c r="LFU27" s="31"/>
      <c r="LFV27" s="31"/>
      <c r="LFW27" s="31"/>
      <c r="LFX27" s="31"/>
      <c r="LFY27" s="31"/>
      <c r="LFZ27" s="31"/>
      <c r="LGA27" s="31"/>
      <c r="LGB27" s="31"/>
      <c r="LGC27" s="31"/>
      <c r="LGD27" s="31"/>
      <c r="LGE27" s="31"/>
      <c r="LGF27" s="31"/>
      <c r="LGG27" s="31"/>
      <c r="LGH27" s="31"/>
      <c r="LGI27" s="31"/>
      <c r="LGJ27" s="31"/>
      <c r="LGK27" s="31"/>
      <c r="LGL27" s="31"/>
      <c r="LGM27" s="31"/>
      <c r="LGN27" s="31"/>
      <c r="LGO27" s="31"/>
      <c r="LGP27" s="31"/>
      <c r="LGQ27" s="31"/>
      <c r="LGR27" s="31"/>
      <c r="LGS27" s="31"/>
      <c r="LGT27" s="31"/>
      <c r="LGU27" s="31"/>
      <c r="LGV27" s="31"/>
      <c r="LGW27" s="31"/>
      <c r="LGX27" s="31"/>
      <c r="LGY27" s="31"/>
      <c r="LGZ27" s="31"/>
      <c r="LHA27" s="31"/>
      <c r="LHB27" s="31"/>
      <c r="LHC27" s="31"/>
      <c r="LHD27" s="31"/>
      <c r="LHE27" s="31"/>
      <c r="LHF27" s="31"/>
      <c r="LHG27" s="31"/>
      <c r="LHH27" s="31"/>
      <c r="LHI27" s="31"/>
      <c r="LHJ27" s="31"/>
      <c r="LHK27" s="31"/>
      <c r="LHL27" s="31"/>
      <c r="LHM27" s="31"/>
      <c r="LHN27" s="31"/>
      <c r="LHO27" s="31"/>
      <c r="LHP27" s="31"/>
      <c r="LHQ27" s="31"/>
      <c r="LHR27" s="31"/>
      <c r="LHS27" s="31"/>
      <c r="LHT27" s="31"/>
      <c r="LHU27" s="31"/>
      <c r="LHV27" s="31"/>
      <c r="LHW27" s="31"/>
      <c r="LHX27" s="31"/>
      <c r="LHY27" s="31"/>
      <c r="LHZ27" s="31"/>
      <c r="LIA27" s="31"/>
      <c r="LIB27" s="31"/>
      <c r="LIC27" s="31"/>
      <c r="LID27" s="31"/>
      <c r="LIE27" s="31"/>
      <c r="LIF27" s="31"/>
      <c r="LIG27" s="31"/>
      <c r="LIH27" s="31"/>
      <c r="LII27" s="31"/>
      <c r="LIJ27" s="31"/>
      <c r="LIK27" s="31"/>
      <c r="LIL27" s="31"/>
      <c r="LIM27" s="31"/>
      <c r="LIN27" s="31"/>
      <c r="LIO27" s="31"/>
      <c r="LIP27" s="31"/>
      <c r="LIQ27" s="31"/>
      <c r="LIR27" s="31"/>
      <c r="LIS27" s="31"/>
      <c r="LIT27" s="31"/>
      <c r="LIU27" s="31"/>
      <c r="LIV27" s="31"/>
      <c r="LIW27" s="31"/>
      <c r="LIX27" s="31"/>
      <c r="LIY27" s="31"/>
      <c r="LIZ27" s="31"/>
      <c r="LJA27" s="31"/>
      <c r="LJB27" s="31"/>
      <c r="LJC27" s="31"/>
      <c r="LJD27" s="31"/>
      <c r="LJE27" s="31"/>
      <c r="LJF27" s="31"/>
      <c r="LJG27" s="31"/>
      <c r="LJH27" s="31"/>
      <c r="LJI27" s="31"/>
      <c r="LJJ27" s="31"/>
      <c r="LJK27" s="31"/>
      <c r="LJL27" s="31"/>
      <c r="LJM27" s="31"/>
      <c r="LJN27" s="31"/>
      <c r="LJO27" s="31"/>
      <c r="LJP27" s="31"/>
      <c r="LJQ27" s="31"/>
      <c r="LJR27" s="31"/>
      <c r="LJS27" s="31"/>
      <c r="LJT27" s="31"/>
      <c r="LJU27" s="31"/>
      <c r="LJV27" s="31"/>
      <c r="LJW27" s="31"/>
      <c r="LJX27" s="31"/>
      <c r="LJY27" s="31"/>
      <c r="LJZ27" s="31"/>
      <c r="LKA27" s="31"/>
      <c r="LKB27" s="31"/>
      <c r="LKC27" s="31"/>
      <c r="LKD27" s="31"/>
      <c r="LKE27" s="31"/>
      <c r="LKF27" s="31"/>
      <c r="LKG27" s="31"/>
      <c r="LKH27" s="31"/>
      <c r="LKI27" s="31"/>
      <c r="LKJ27" s="31"/>
      <c r="LKK27" s="31"/>
      <c r="LKL27" s="31"/>
      <c r="LKM27" s="31"/>
      <c r="LKN27" s="31"/>
      <c r="LKO27" s="31"/>
      <c r="LKP27" s="31"/>
      <c r="LKQ27" s="31"/>
      <c r="LKR27" s="31"/>
      <c r="LKS27" s="31"/>
      <c r="LKT27" s="31"/>
      <c r="LKU27" s="31"/>
      <c r="LKV27" s="31"/>
      <c r="LKW27" s="31"/>
      <c r="LKX27" s="31"/>
      <c r="LKY27" s="31"/>
      <c r="LKZ27" s="31"/>
      <c r="LLA27" s="31"/>
      <c r="LLB27" s="31"/>
      <c r="LLC27" s="31"/>
      <c r="LLD27" s="31"/>
      <c r="LLE27" s="31"/>
      <c r="LLF27" s="31"/>
      <c r="LLG27" s="31"/>
      <c r="LLH27" s="31"/>
      <c r="LLI27" s="31"/>
      <c r="LLJ27" s="31"/>
      <c r="LLK27" s="31"/>
      <c r="LLL27" s="31"/>
      <c r="LLM27" s="31"/>
      <c r="LLN27" s="31"/>
      <c r="LLO27" s="31"/>
      <c r="LLP27" s="31"/>
      <c r="LLQ27" s="31"/>
      <c r="LLR27" s="31"/>
      <c r="LLS27" s="31"/>
      <c r="LLT27" s="31"/>
      <c r="LLU27" s="31"/>
      <c r="LLV27" s="31"/>
      <c r="LLW27" s="31"/>
      <c r="LLX27" s="31"/>
      <c r="LLY27" s="31"/>
      <c r="LLZ27" s="31"/>
      <c r="LMA27" s="31"/>
      <c r="LMB27" s="31"/>
      <c r="LMC27" s="31"/>
      <c r="LMD27" s="31"/>
      <c r="LME27" s="31"/>
      <c r="LMF27" s="31"/>
      <c r="LMG27" s="31"/>
      <c r="LMH27" s="31"/>
      <c r="LMI27" s="31"/>
      <c r="LMJ27" s="31"/>
      <c r="LMK27" s="31"/>
      <c r="LML27" s="31"/>
      <c r="LMM27" s="31"/>
      <c r="LMN27" s="31"/>
      <c r="LMO27" s="31"/>
      <c r="LMP27" s="31"/>
      <c r="LMQ27" s="31"/>
      <c r="LMR27" s="31"/>
      <c r="LMS27" s="31"/>
      <c r="LMT27" s="31"/>
      <c r="LMU27" s="31"/>
      <c r="LMV27" s="31"/>
      <c r="LMW27" s="31"/>
      <c r="LMX27" s="31"/>
      <c r="LMY27" s="31"/>
      <c r="LMZ27" s="31"/>
      <c r="LNA27" s="31"/>
      <c r="LNB27" s="31"/>
      <c r="LNC27" s="31"/>
      <c r="LND27" s="31"/>
      <c r="LNE27" s="31"/>
      <c r="LNF27" s="31"/>
      <c r="LNG27" s="31"/>
      <c r="LNH27" s="31"/>
      <c r="LNI27" s="31"/>
      <c r="LNJ27" s="31"/>
      <c r="LNK27" s="31"/>
      <c r="LNL27" s="31"/>
      <c r="LNM27" s="31"/>
      <c r="LNN27" s="31"/>
      <c r="LNO27" s="31"/>
      <c r="LNP27" s="31"/>
      <c r="LNQ27" s="31"/>
      <c r="LNR27" s="31"/>
      <c r="LNS27" s="31"/>
      <c r="LNT27" s="31"/>
      <c r="LNU27" s="31"/>
      <c r="LNV27" s="31"/>
      <c r="LNW27" s="31"/>
      <c r="LNX27" s="31"/>
      <c r="LNY27" s="31"/>
      <c r="LNZ27" s="31"/>
      <c r="LOA27" s="31"/>
      <c r="LOB27" s="31"/>
      <c r="LOC27" s="31"/>
      <c r="LOD27" s="31"/>
      <c r="LOE27" s="31"/>
      <c r="LOF27" s="31"/>
      <c r="LOG27" s="31"/>
      <c r="LOH27" s="31"/>
      <c r="LOI27" s="31"/>
      <c r="LOJ27" s="31"/>
      <c r="LOK27" s="31"/>
      <c r="LOL27" s="31"/>
      <c r="LOM27" s="31"/>
      <c r="LON27" s="31"/>
      <c r="LOO27" s="31"/>
      <c r="LOP27" s="31"/>
      <c r="LOQ27" s="31"/>
      <c r="LOR27" s="31"/>
      <c r="LOS27" s="31"/>
      <c r="LOT27" s="31"/>
      <c r="LOU27" s="31"/>
      <c r="LOV27" s="31"/>
      <c r="LOW27" s="31"/>
      <c r="LOX27" s="31"/>
      <c r="LOY27" s="31"/>
      <c r="LOZ27" s="31"/>
      <c r="LPA27" s="31"/>
      <c r="LPB27" s="31"/>
      <c r="LPC27" s="31"/>
      <c r="LPD27" s="31"/>
      <c r="LPE27" s="31"/>
      <c r="LPF27" s="31"/>
      <c r="LPG27" s="31"/>
      <c r="LPH27" s="31"/>
      <c r="LPI27" s="31"/>
      <c r="LPJ27" s="31"/>
      <c r="LPK27" s="31"/>
      <c r="LPL27" s="31"/>
      <c r="LPM27" s="31"/>
      <c r="LPN27" s="31"/>
      <c r="LPO27" s="31"/>
      <c r="LPP27" s="31"/>
      <c r="LPQ27" s="31"/>
      <c r="LPR27" s="31"/>
      <c r="LPS27" s="31"/>
      <c r="LPT27" s="31"/>
      <c r="LPU27" s="31"/>
      <c r="LPV27" s="31"/>
      <c r="LPW27" s="31"/>
      <c r="LPX27" s="31"/>
      <c r="LPY27" s="31"/>
      <c r="LPZ27" s="31"/>
      <c r="LQA27" s="31"/>
      <c r="LQB27" s="31"/>
      <c r="LQC27" s="31"/>
      <c r="LQD27" s="31"/>
      <c r="LQE27" s="31"/>
      <c r="LQF27" s="31"/>
      <c r="LQG27" s="31"/>
      <c r="LQH27" s="31"/>
      <c r="LQI27" s="31"/>
      <c r="LQJ27" s="31"/>
      <c r="LQK27" s="31"/>
      <c r="LQL27" s="31"/>
      <c r="LQM27" s="31"/>
      <c r="LQN27" s="31"/>
      <c r="LQO27" s="31"/>
      <c r="LQP27" s="31"/>
      <c r="LQQ27" s="31"/>
      <c r="LQR27" s="31"/>
      <c r="LQS27" s="31"/>
      <c r="LQT27" s="31"/>
      <c r="LQU27" s="31"/>
      <c r="LQV27" s="31"/>
      <c r="LQW27" s="31"/>
      <c r="LQX27" s="31"/>
      <c r="LQY27" s="31"/>
      <c r="LQZ27" s="31"/>
      <c r="LRA27" s="31"/>
      <c r="LRB27" s="31"/>
      <c r="LRC27" s="31"/>
      <c r="LRD27" s="31"/>
      <c r="LRE27" s="31"/>
      <c r="LRF27" s="31"/>
      <c r="LRG27" s="31"/>
      <c r="LRH27" s="31"/>
      <c r="LRI27" s="31"/>
      <c r="LRJ27" s="31"/>
      <c r="LRK27" s="31"/>
      <c r="LRL27" s="31"/>
      <c r="LRM27" s="31"/>
      <c r="LRN27" s="31"/>
      <c r="LRO27" s="31"/>
      <c r="LRP27" s="31"/>
      <c r="LRQ27" s="31"/>
      <c r="LRR27" s="31"/>
      <c r="LRS27" s="31"/>
      <c r="LRT27" s="31"/>
      <c r="LRU27" s="31"/>
      <c r="LRV27" s="31"/>
      <c r="LRW27" s="31"/>
      <c r="LRX27" s="31"/>
      <c r="LRY27" s="31"/>
      <c r="LRZ27" s="31"/>
      <c r="LSA27" s="31"/>
      <c r="LSB27" s="31"/>
      <c r="LSC27" s="31"/>
      <c r="LSD27" s="31"/>
      <c r="LSE27" s="31"/>
      <c r="LSF27" s="31"/>
      <c r="LSG27" s="31"/>
      <c r="LSH27" s="31"/>
      <c r="LSI27" s="31"/>
      <c r="LSJ27" s="31"/>
      <c r="LSK27" s="31"/>
      <c r="LSL27" s="31"/>
      <c r="LSM27" s="31"/>
      <c r="LSN27" s="31"/>
      <c r="LSO27" s="31"/>
      <c r="LSP27" s="31"/>
      <c r="LSQ27" s="31"/>
      <c r="LSR27" s="31"/>
      <c r="LSS27" s="31"/>
      <c r="LST27" s="31"/>
      <c r="LSU27" s="31"/>
      <c r="LSV27" s="31"/>
      <c r="LSW27" s="31"/>
      <c r="LSX27" s="31"/>
      <c r="LSY27" s="31"/>
      <c r="LSZ27" s="31"/>
      <c r="LTA27" s="31"/>
      <c r="LTB27" s="31"/>
      <c r="LTC27" s="31"/>
      <c r="LTD27" s="31"/>
      <c r="LTE27" s="31"/>
      <c r="LTF27" s="31"/>
      <c r="LTG27" s="31"/>
      <c r="LTH27" s="31"/>
      <c r="LTI27" s="31"/>
      <c r="LTJ27" s="31"/>
      <c r="LTK27" s="31"/>
      <c r="LTL27" s="31"/>
      <c r="LTM27" s="31"/>
      <c r="LTN27" s="31"/>
      <c r="LTO27" s="31"/>
      <c r="LTP27" s="31"/>
      <c r="LTQ27" s="31"/>
      <c r="LTR27" s="31"/>
      <c r="LTS27" s="31"/>
      <c r="LTT27" s="31"/>
      <c r="LTU27" s="31"/>
      <c r="LTV27" s="31"/>
      <c r="LTW27" s="31"/>
      <c r="LTX27" s="31"/>
      <c r="LTY27" s="31"/>
      <c r="LTZ27" s="31"/>
      <c r="LUA27" s="31"/>
      <c r="LUB27" s="31"/>
      <c r="LUC27" s="31"/>
      <c r="LUD27" s="31"/>
      <c r="LUE27" s="31"/>
      <c r="LUF27" s="31"/>
      <c r="LUG27" s="31"/>
      <c r="LUH27" s="31"/>
      <c r="LUI27" s="31"/>
      <c r="LUJ27" s="31"/>
      <c r="LUK27" s="31"/>
      <c r="LUL27" s="31"/>
      <c r="LUM27" s="31"/>
      <c r="LUN27" s="31"/>
      <c r="LUO27" s="31"/>
      <c r="LUP27" s="31"/>
      <c r="LUQ27" s="31"/>
      <c r="LUR27" s="31"/>
      <c r="LUS27" s="31"/>
      <c r="LUT27" s="31"/>
      <c r="LUU27" s="31"/>
      <c r="LUV27" s="31"/>
      <c r="LUW27" s="31"/>
      <c r="LUX27" s="31"/>
      <c r="LUY27" s="31"/>
      <c r="LUZ27" s="31"/>
      <c r="LVA27" s="31"/>
      <c r="LVB27" s="31"/>
      <c r="LVC27" s="31"/>
      <c r="LVD27" s="31"/>
      <c r="LVE27" s="31"/>
      <c r="LVF27" s="31"/>
      <c r="LVG27" s="31"/>
      <c r="LVH27" s="31"/>
      <c r="LVI27" s="31"/>
      <c r="LVJ27" s="31"/>
      <c r="LVK27" s="31"/>
      <c r="LVL27" s="31"/>
      <c r="LVM27" s="31"/>
      <c r="LVN27" s="31"/>
      <c r="LVO27" s="31"/>
      <c r="LVP27" s="31"/>
      <c r="LVQ27" s="31"/>
      <c r="LVR27" s="31"/>
      <c r="LVS27" s="31"/>
      <c r="LVT27" s="31"/>
      <c r="LVU27" s="31"/>
      <c r="LVV27" s="31"/>
      <c r="LVW27" s="31"/>
      <c r="LVX27" s="31"/>
      <c r="LVY27" s="31"/>
      <c r="LVZ27" s="31"/>
      <c r="LWA27" s="31"/>
      <c r="LWB27" s="31"/>
      <c r="LWC27" s="31"/>
      <c r="LWD27" s="31"/>
      <c r="LWE27" s="31"/>
      <c r="LWF27" s="31"/>
      <c r="LWG27" s="31"/>
      <c r="LWH27" s="31"/>
      <c r="LWI27" s="31"/>
      <c r="LWJ27" s="31"/>
      <c r="LWK27" s="31"/>
      <c r="LWL27" s="31"/>
      <c r="LWM27" s="31"/>
      <c r="LWN27" s="31"/>
      <c r="LWO27" s="31"/>
      <c r="LWP27" s="31"/>
      <c r="LWQ27" s="31"/>
      <c r="LWR27" s="31"/>
      <c r="LWS27" s="31"/>
      <c r="LWT27" s="31"/>
      <c r="LWU27" s="31"/>
      <c r="LWV27" s="31"/>
      <c r="LWW27" s="31"/>
      <c r="LWX27" s="31"/>
      <c r="LWY27" s="31"/>
      <c r="LWZ27" s="31"/>
      <c r="LXA27" s="31"/>
      <c r="LXB27" s="31"/>
      <c r="LXC27" s="31"/>
      <c r="LXD27" s="31"/>
      <c r="LXE27" s="31"/>
      <c r="LXF27" s="31"/>
      <c r="LXG27" s="31"/>
      <c r="LXH27" s="31"/>
      <c r="LXI27" s="31"/>
      <c r="LXJ27" s="31"/>
      <c r="LXK27" s="31"/>
      <c r="LXL27" s="31"/>
      <c r="LXM27" s="31"/>
      <c r="LXN27" s="31"/>
      <c r="LXO27" s="31"/>
      <c r="LXP27" s="31"/>
      <c r="LXQ27" s="31"/>
      <c r="LXR27" s="31"/>
      <c r="LXS27" s="31"/>
      <c r="LXT27" s="31"/>
      <c r="LXU27" s="31"/>
      <c r="LXV27" s="31"/>
      <c r="LXW27" s="31"/>
      <c r="LXX27" s="31"/>
      <c r="LXY27" s="31"/>
      <c r="LXZ27" s="31"/>
      <c r="LYA27" s="31"/>
      <c r="LYB27" s="31"/>
      <c r="LYC27" s="31"/>
      <c r="LYD27" s="31"/>
      <c r="LYE27" s="31"/>
      <c r="LYF27" s="31"/>
      <c r="LYG27" s="31"/>
      <c r="LYH27" s="31"/>
      <c r="LYI27" s="31"/>
      <c r="LYJ27" s="31"/>
      <c r="LYK27" s="31"/>
      <c r="LYL27" s="31"/>
      <c r="LYM27" s="31"/>
      <c r="LYN27" s="31"/>
      <c r="LYO27" s="31"/>
      <c r="LYP27" s="31"/>
      <c r="LYQ27" s="31"/>
      <c r="LYR27" s="31"/>
      <c r="LYS27" s="31"/>
      <c r="LYT27" s="31"/>
      <c r="LYU27" s="31"/>
      <c r="LYV27" s="31"/>
      <c r="LYW27" s="31"/>
      <c r="LYX27" s="31"/>
      <c r="LYY27" s="31"/>
      <c r="LYZ27" s="31"/>
      <c r="LZA27" s="31"/>
      <c r="LZB27" s="31"/>
      <c r="LZC27" s="31"/>
      <c r="LZD27" s="31"/>
      <c r="LZE27" s="31"/>
      <c r="LZF27" s="31"/>
      <c r="LZG27" s="31"/>
      <c r="LZH27" s="31"/>
      <c r="LZI27" s="31"/>
      <c r="LZJ27" s="31"/>
      <c r="LZK27" s="31"/>
      <c r="LZL27" s="31"/>
      <c r="LZM27" s="31"/>
      <c r="LZN27" s="31"/>
      <c r="LZO27" s="31"/>
      <c r="LZP27" s="31"/>
      <c r="LZQ27" s="31"/>
      <c r="LZR27" s="31"/>
      <c r="LZS27" s="31"/>
      <c r="LZT27" s="31"/>
      <c r="LZU27" s="31"/>
      <c r="LZV27" s="31"/>
      <c r="LZW27" s="31"/>
      <c r="LZX27" s="31"/>
      <c r="LZY27" s="31"/>
      <c r="LZZ27" s="31"/>
      <c r="MAA27" s="31"/>
      <c r="MAB27" s="31"/>
      <c r="MAC27" s="31"/>
      <c r="MAD27" s="31"/>
      <c r="MAE27" s="31"/>
      <c r="MAF27" s="31"/>
      <c r="MAG27" s="31"/>
      <c r="MAH27" s="31"/>
      <c r="MAI27" s="31"/>
      <c r="MAJ27" s="31"/>
      <c r="MAK27" s="31"/>
      <c r="MAL27" s="31"/>
      <c r="MAM27" s="31"/>
      <c r="MAN27" s="31"/>
      <c r="MAO27" s="31"/>
      <c r="MAP27" s="31"/>
      <c r="MAQ27" s="31"/>
      <c r="MAR27" s="31"/>
      <c r="MAS27" s="31"/>
      <c r="MAT27" s="31"/>
      <c r="MAU27" s="31"/>
      <c r="MAV27" s="31"/>
      <c r="MAW27" s="31"/>
      <c r="MAX27" s="31"/>
      <c r="MAY27" s="31"/>
      <c r="MAZ27" s="31"/>
      <c r="MBA27" s="31"/>
      <c r="MBB27" s="31"/>
      <c r="MBC27" s="31"/>
      <c r="MBD27" s="31"/>
      <c r="MBE27" s="31"/>
      <c r="MBF27" s="31"/>
      <c r="MBG27" s="31"/>
      <c r="MBH27" s="31"/>
      <c r="MBI27" s="31"/>
      <c r="MBJ27" s="31"/>
      <c r="MBK27" s="31"/>
      <c r="MBL27" s="31"/>
      <c r="MBM27" s="31"/>
      <c r="MBN27" s="31"/>
      <c r="MBO27" s="31"/>
      <c r="MBP27" s="31"/>
      <c r="MBQ27" s="31"/>
      <c r="MBR27" s="31"/>
      <c r="MBS27" s="31"/>
      <c r="MBT27" s="31"/>
      <c r="MBU27" s="31"/>
      <c r="MBV27" s="31"/>
      <c r="MBW27" s="31"/>
      <c r="MBX27" s="31"/>
      <c r="MBY27" s="31"/>
      <c r="MBZ27" s="31"/>
      <c r="MCA27" s="31"/>
      <c r="MCB27" s="31"/>
      <c r="MCC27" s="31"/>
      <c r="MCD27" s="31"/>
      <c r="MCE27" s="31"/>
      <c r="MCF27" s="31"/>
      <c r="MCG27" s="31"/>
      <c r="MCH27" s="31"/>
      <c r="MCI27" s="31"/>
      <c r="MCJ27" s="31"/>
      <c r="MCK27" s="31"/>
      <c r="MCL27" s="31"/>
      <c r="MCM27" s="31"/>
      <c r="MCN27" s="31"/>
      <c r="MCO27" s="31"/>
      <c r="MCP27" s="31"/>
      <c r="MCQ27" s="31"/>
      <c r="MCR27" s="31"/>
      <c r="MCS27" s="31"/>
      <c r="MCT27" s="31"/>
      <c r="MCU27" s="31"/>
      <c r="MCV27" s="31"/>
      <c r="MCW27" s="31"/>
      <c r="MCX27" s="31"/>
      <c r="MCY27" s="31"/>
      <c r="MCZ27" s="31"/>
      <c r="MDA27" s="31"/>
      <c r="MDB27" s="31"/>
      <c r="MDC27" s="31"/>
      <c r="MDD27" s="31"/>
      <c r="MDE27" s="31"/>
      <c r="MDF27" s="31"/>
      <c r="MDG27" s="31"/>
      <c r="MDH27" s="31"/>
      <c r="MDI27" s="31"/>
      <c r="MDJ27" s="31"/>
      <c r="MDK27" s="31"/>
      <c r="MDL27" s="31"/>
      <c r="MDM27" s="31"/>
      <c r="MDN27" s="31"/>
      <c r="MDO27" s="31"/>
      <c r="MDP27" s="31"/>
      <c r="MDQ27" s="31"/>
      <c r="MDR27" s="31"/>
      <c r="MDS27" s="31"/>
      <c r="MDT27" s="31"/>
      <c r="MDU27" s="31"/>
      <c r="MDV27" s="31"/>
      <c r="MDW27" s="31"/>
      <c r="MDX27" s="31"/>
      <c r="MDY27" s="31"/>
      <c r="MDZ27" s="31"/>
      <c r="MEA27" s="31"/>
      <c r="MEB27" s="31"/>
      <c r="MEC27" s="31"/>
      <c r="MED27" s="31"/>
      <c r="MEE27" s="31"/>
      <c r="MEF27" s="31"/>
      <c r="MEG27" s="31"/>
      <c r="MEH27" s="31"/>
      <c r="MEI27" s="31"/>
      <c r="MEJ27" s="31"/>
      <c r="MEK27" s="31"/>
      <c r="MEL27" s="31"/>
      <c r="MEM27" s="31"/>
      <c r="MEN27" s="31"/>
      <c r="MEO27" s="31"/>
      <c r="MEP27" s="31"/>
      <c r="MEQ27" s="31"/>
      <c r="MER27" s="31"/>
      <c r="MES27" s="31"/>
      <c r="MET27" s="31"/>
      <c r="MEU27" s="31"/>
      <c r="MEV27" s="31"/>
      <c r="MEW27" s="31"/>
      <c r="MEX27" s="31"/>
      <c r="MEY27" s="31"/>
      <c r="MEZ27" s="31"/>
      <c r="MFA27" s="31"/>
      <c r="MFB27" s="31"/>
      <c r="MFC27" s="31"/>
      <c r="MFD27" s="31"/>
      <c r="MFE27" s="31"/>
      <c r="MFF27" s="31"/>
      <c r="MFG27" s="31"/>
      <c r="MFH27" s="31"/>
      <c r="MFI27" s="31"/>
      <c r="MFJ27" s="31"/>
      <c r="MFK27" s="31"/>
      <c r="MFL27" s="31"/>
      <c r="MFM27" s="31"/>
      <c r="MFN27" s="31"/>
      <c r="MFO27" s="31"/>
      <c r="MFP27" s="31"/>
      <c r="MFQ27" s="31"/>
      <c r="MFR27" s="31"/>
      <c r="MFS27" s="31"/>
      <c r="MFT27" s="31"/>
      <c r="MFU27" s="31"/>
      <c r="MFV27" s="31"/>
      <c r="MFW27" s="31"/>
      <c r="MFX27" s="31"/>
      <c r="MFY27" s="31"/>
      <c r="MFZ27" s="31"/>
      <c r="MGA27" s="31"/>
      <c r="MGB27" s="31"/>
      <c r="MGC27" s="31"/>
      <c r="MGD27" s="31"/>
      <c r="MGE27" s="31"/>
      <c r="MGF27" s="31"/>
      <c r="MGG27" s="31"/>
      <c r="MGH27" s="31"/>
      <c r="MGI27" s="31"/>
      <c r="MGJ27" s="31"/>
      <c r="MGK27" s="31"/>
      <c r="MGL27" s="31"/>
      <c r="MGM27" s="31"/>
      <c r="MGN27" s="31"/>
      <c r="MGO27" s="31"/>
      <c r="MGP27" s="31"/>
      <c r="MGQ27" s="31"/>
      <c r="MGR27" s="31"/>
      <c r="MGS27" s="31"/>
      <c r="MGT27" s="31"/>
      <c r="MGU27" s="31"/>
      <c r="MGV27" s="31"/>
      <c r="MGW27" s="31"/>
      <c r="MGX27" s="31"/>
      <c r="MGY27" s="31"/>
      <c r="MGZ27" s="31"/>
      <c r="MHA27" s="31"/>
      <c r="MHB27" s="31"/>
      <c r="MHC27" s="31"/>
      <c r="MHD27" s="31"/>
      <c r="MHE27" s="31"/>
      <c r="MHF27" s="31"/>
      <c r="MHG27" s="31"/>
      <c r="MHH27" s="31"/>
      <c r="MHI27" s="31"/>
      <c r="MHJ27" s="31"/>
      <c r="MHK27" s="31"/>
      <c r="MHL27" s="31"/>
      <c r="MHM27" s="31"/>
      <c r="MHN27" s="31"/>
      <c r="MHO27" s="31"/>
      <c r="MHP27" s="31"/>
      <c r="MHQ27" s="31"/>
      <c r="MHR27" s="31"/>
      <c r="MHS27" s="31"/>
      <c r="MHT27" s="31"/>
      <c r="MHU27" s="31"/>
      <c r="MHV27" s="31"/>
      <c r="MHW27" s="31"/>
      <c r="MHX27" s="31"/>
      <c r="MHY27" s="31"/>
      <c r="MHZ27" s="31"/>
      <c r="MIA27" s="31"/>
      <c r="MIB27" s="31"/>
      <c r="MIC27" s="31"/>
      <c r="MID27" s="31"/>
      <c r="MIE27" s="31"/>
      <c r="MIF27" s="31"/>
      <c r="MIG27" s="31"/>
      <c r="MIH27" s="31"/>
      <c r="MII27" s="31"/>
      <c r="MIJ27" s="31"/>
      <c r="MIK27" s="31"/>
      <c r="MIL27" s="31"/>
      <c r="MIM27" s="31"/>
      <c r="MIN27" s="31"/>
      <c r="MIO27" s="31"/>
      <c r="MIP27" s="31"/>
      <c r="MIQ27" s="31"/>
      <c r="MIR27" s="31"/>
      <c r="MIS27" s="31"/>
      <c r="MIT27" s="31"/>
      <c r="MIU27" s="31"/>
      <c r="MIV27" s="31"/>
      <c r="MIW27" s="31"/>
      <c r="MIX27" s="31"/>
      <c r="MIY27" s="31"/>
      <c r="MIZ27" s="31"/>
      <c r="MJA27" s="31"/>
      <c r="MJB27" s="31"/>
      <c r="MJC27" s="31"/>
      <c r="MJD27" s="31"/>
      <c r="MJE27" s="31"/>
      <c r="MJF27" s="31"/>
      <c r="MJG27" s="31"/>
      <c r="MJH27" s="31"/>
      <c r="MJI27" s="31"/>
      <c r="MJJ27" s="31"/>
      <c r="MJK27" s="31"/>
      <c r="MJL27" s="31"/>
      <c r="MJM27" s="31"/>
      <c r="MJN27" s="31"/>
      <c r="MJO27" s="31"/>
      <c r="MJP27" s="31"/>
      <c r="MJQ27" s="31"/>
      <c r="MJR27" s="31"/>
      <c r="MJS27" s="31"/>
      <c r="MJT27" s="31"/>
      <c r="MJU27" s="31"/>
      <c r="MJV27" s="31"/>
      <c r="MJW27" s="31"/>
      <c r="MJX27" s="31"/>
      <c r="MJY27" s="31"/>
      <c r="MJZ27" s="31"/>
      <c r="MKA27" s="31"/>
      <c r="MKB27" s="31"/>
      <c r="MKC27" s="31"/>
      <c r="MKD27" s="31"/>
      <c r="MKE27" s="31"/>
      <c r="MKF27" s="31"/>
      <c r="MKG27" s="31"/>
      <c r="MKH27" s="31"/>
      <c r="MKI27" s="31"/>
      <c r="MKJ27" s="31"/>
      <c r="MKK27" s="31"/>
      <c r="MKL27" s="31"/>
      <c r="MKM27" s="31"/>
      <c r="MKN27" s="31"/>
      <c r="MKO27" s="31"/>
      <c r="MKP27" s="31"/>
      <c r="MKQ27" s="31"/>
      <c r="MKR27" s="31"/>
      <c r="MKS27" s="31"/>
      <c r="MKT27" s="31"/>
      <c r="MKU27" s="31"/>
      <c r="MKV27" s="31"/>
      <c r="MKW27" s="31"/>
      <c r="MKX27" s="31"/>
      <c r="MKY27" s="31"/>
      <c r="MKZ27" s="31"/>
      <c r="MLA27" s="31"/>
      <c r="MLB27" s="31"/>
      <c r="MLC27" s="31"/>
      <c r="MLD27" s="31"/>
      <c r="MLE27" s="31"/>
      <c r="MLF27" s="31"/>
      <c r="MLG27" s="31"/>
      <c r="MLH27" s="31"/>
      <c r="MLI27" s="31"/>
      <c r="MLJ27" s="31"/>
      <c r="MLK27" s="31"/>
      <c r="MLL27" s="31"/>
      <c r="MLM27" s="31"/>
      <c r="MLN27" s="31"/>
      <c r="MLO27" s="31"/>
      <c r="MLP27" s="31"/>
      <c r="MLQ27" s="31"/>
      <c r="MLR27" s="31"/>
      <c r="MLS27" s="31"/>
      <c r="MLT27" s="31"/>
      <c r="MLU27" s="31"/>
      <c r="MLV27" s="31"/>
      <c r="MLW27" s="31"/>
      <c r="MLX27" s="31"/>
      <c r="MLY27" s="31"/>
      <c r="MLZ27" s="31"/>
      <c r="MMA27" s="31"/>
      <c r="MMB27" s="31"/>
      <c r="MMC27" s="31"/>
      <c r="MMD27" s="31"/>
      <c r="MME27" s="31"/>
      <c r="MMF27" s="31"/>
      <c r="MMG27" s="31"/>
      <c r="MMH27" s="31"/>
      <c r="MMI27" s="31"/>
      <c r="MMJ27" s="31"/>
      <c r="MMK27" s="31"/>
      <c r="MML27" s="31"/>
      <c r="MMM27" s="31"/>
      <c r="MMN27" s="31"/>
      <c r="MMO27" s="31"/>
      <c r="MMP27" s="31"/>
      <c r="MMQ27" s="31"/>
      <c r="MMR27" s="31"/>
      <c r="MMS27" s="31"/>
      <c r="MMT27" s="31"/>
      <c r="MMU27" s="31"/>
      <c r="MMV27" s="31"/>
      <c r="MMW27" s="31"/>
      <c r="MMX27" s="31"/>
      <c r="MMY27" s="31"/>
      <c r="MMZ27" s="31"/>
      <c r="MNA27" s="31"/>
      <c r="MNB27" s="31"/>
      <c r="MNC27" s="31"/>
      <c r="MND27" s="31"/>
      <c r="MNE27" s="31"/>
      <c r="MNF27" s="31"/>
      <c r="MNG27" s="31"/>
      <c r="MNH27" s="31"/>
      <c r="MNI27" s="31"/>
      <c r="MNJ27" s="31"/>
      <c r="MNK27" s="31"/>
      <c r="MNL27" s="31"/>
      <c r="MNM27" s="31"/>
      <c r="MNN27" s="31"/>
      <c r="MNO27" s="31"/>
      <c r="MNP27" s="31"/>
      <c r="MNQ27" s="31"/>
      <c r="MNR27" s="31"/>
      <c r="MNS27" s="31"/>
      <c r="MNT27" s="31"/>
      <c r="MNU27" s="31"/>
      <c r="MNV27" s="31"/>
      <c r="MNW27" s="31"/>
      <c r="MNX27" s="31"/>
      <c r="MNY27" s="31"/>
      <c r="MNZ27" s="31"/>
      <c r="MOA27" s="31"/>
      <c r="MOB27" s="31"/>
      <c r="MOC27" s="31"/>
      <c r="MOD27" s="31"/>
      <c r="MOE27" s="31"/>
      <c r="MOF27" s="31"/>
      <c r="MOG27" s="31"/>
      <c r="MOH27" s="31"/>
      <c r="MOI27" s="31"/>
      <c r="MOJ27" s="31"/>
      <c r="MOK27" s="31"/>
      <c r="MOL27" s="31"/>
      <c r="MOM27" s="31"/>
      <c r="MON27" s="31"/>
      <c r="MOO27" s="31"/>
      <c r="MOP27" s="31"/>
      <c r="MOQ27" s="31"/>
      <c r="MOR27" s="31"/>
      <c r="MOS27" s="31"/>
      <c r="MOT27" s="31"/>
      <c r="MOU27" s="31"/>
      <c r="MOV27" s="31"/>
      <c r="MOW27" s="31"/>
      <c r="MOX27" s="31"/>
      <c r="MOY27" s="31"/>
      <c r="MOZ27" s="31"/>
      <c r="MPA27" s="31"/>
      <c r="MPB27" s="31"/>
      <c r="MPC27" s="31"/>
      <c r="MPD27" s="31"/>
      <c r="MPE27" s="31"/>
      <c r="MPF27" s="31"/>
      <c r="MPG27" s="31"/>
      <c r="MPH27" s="31"/>
      <c r="MPI27" s="31"/>
      <c r="MPJ27" s="31"/>
      <c r="MPK27" s="31"/>
      <c r="MPL27" s="31"/>
      <c r="MPM27" s="31"/>
      <c r="MPN27" s="31"/>
      <c r="MPO27" s="31"/>
      <c r="MPP27" s="31"/>
      <c r="MPQ27" s="31"/>
      <c r="MPR27" s="31"/>
      <c r="MPS27" s="31"/>
      <c r="MPT27" s="31"/>
      <c r="MPU27" s="31"/>
      <c r="MPV27" s="31"/>
      <c r="MPW27" s="31"/>
      <c r="MPX27" s="31"/>
      <c r="MPY27" s="31"/>
      <c r="MPZ27" s="31"/>
      <c r="MQA27" s="31"/>
      <c r="MQB27" s="31"/>
      <c r="MQC27" s="31"/>
      <c r="MQD27" s="31"/>
      <c r="MQE27" s="31"/>
      <c r="MQF27" s="31"/>
      <c r="MQG27" s="31"/>
      <c r="MQH27" s="31"/>
      <c r="MQI27" s="31"/>
      <c r="MQJ27" s="31"/>
      <c r="MQK27" s="31"/>
      <c r="MQL27" s="31"/>
      <c r="MQM27" s="31"/>
      <c r="MQN27" s="31"/>
      <c r="MQO27" s="31"/>
      <c r="MQP27" s="31"/>
      <c r="MQQ27" s="31"/>
      <c r="MQR27" s="31"/>
      <c r="MQS27" s="31"/>
      <c r="MQT27" s="31"/>
      <c r="MQU27" s="31"/>
      <c r="MQV27" s="31"/>
      <c r="MQW27" s="31"/>
      <c r="MQX27" s="31"/>
      <c r="MQY27" s="31"/>
      <c r="MQZ27" s="31"/>
      <c r="MRA27" s="31"/>
      <c r="MRB27" s="31"/>
      <c r="MRC27" s="31"/>
      <c r="MRD27" s="31"/>
      <c r="MRE27" s="31"/>
      <c r="MRF27" s="31"/>
      <c r="MRG27" s="31"/>
      <c r="MRH27" s="31"/>
      <c r="MRI27" s="31"/>
      <c r="MRJ27" s="31"/>
      <c r="MRK27" s="31"/>
      <c r="MRL27" s="31"/>
      <c r="MRM27" s="31"/>
      <c r="MRN27" s="31"/>
      <c r="MRO27" s="31"/>
      <c r="MRP27" s="31"/>
      <c r="MRQ27" s="31"/>
      <c r="MRR27" s="31"/>
      <c r="MRS27" s="31"/>
      <c r="MRT27" s="31"/>
      <c r="MRU27" s="31"/>
      <c r="MRV27" s="31"/>
      <c r="MRW27" s="31"/>
      <c r="MRX27" s="31"/>
      <c r="MRY27" s="31"/>
      <c r="MRZ27" s="31"/>
      <c r="MSA27" s="31"/>
      <c r="MSB27" s="31"/>
      <c r="MSC27" s="31"/>
      <c r="MSD27" s="31"/>
      <c r="MSE27" s="31"/>
      <c r="MSF27" s="31"/>
      <c r="MSG27" s="31"/>
      <c r="MSH27" s="31"/>
      <c r="MSI27" s="31"/>
      <c r="MSJ27" s="31"/>
      <c r="MSK27" s="31"/>
      <c r="MSL27" s="31"/>
      <c r="MSM27" s="31"/>
      <c r="MSN27" s="31"/>
      <c r="MSO27" s="31"/>
      <c r="MSP27" s="31"/>
      <c r="MSQ27" s="31"/>
      <c r="MSR27" s="31"/>
      <c r="MSS27" s="31"/>
      <c r="MST27" s="31"/>
      <c r="MSU27" s="31"/>
      <c r="MSV27" s="31"/>
      <c r="MSW27" s="31"/>
      <c r="MSX27" s="31"/>
      <c r="MSY27" s="31"/>
      <c r="MSZ27" s="31"/>
      <c r="MTA27" s="31"/>
      <c r="MTB27" s="31"/>
      <c r="MTC27" s="31"/>
      <c r="MTD27" s="31"/>
      <c r="MTE27" s="31"/>
      <c r="MTF27" s="31"/>
      <c r="MTG27" s="31"/>
      <c r="MTH27" s="31"/>
      <c r="MTI27" s="31"/>
      <c r="MTJ27" s="31"/>
      <c r="MTK27" s="31"/>
      <c r="MTL27" s="31"/>
      <c r="MTM27" s="31"/>
      <c r="MTN27" s="31"/>
      <c r="MTO27" s="31"/>
      <c r="MTP27" s="31"/>
      <c r="MTQ27" s="31"/>
      <c r="MTR27" s="31"/>
      <c r="MTS27" s="31"/>
      <c r="MTT27" s="31"/>
      <c r="MTU27" s="31"/>
      <c r="MTV27" s="31"/>
      <c r="MTW27" s="31"/>
      <c r="MTX27" s="31"/>
      <c r="MTY27" s="31"/>
      <c r="MTZ27" s="31"/>
      <c r="MUA27" s="31"/>
      <c r="MUB27" s="31"/>
      <c r="MUC27" s="31"/>
      <c r="MUD27" s="31"/>
      <c r="MUE27" s="31"/>
      <c r="MUF27" s="31"/>
      <c r="MUG27" s="31"/>
      <c r="MUH27" s="31"/>
      <c r="MUI27" s="31"/>
      <c r="MUJ27" s="31"/>
      <c r="MUK27" s="31"/>
      <c r="MUL27" s="31"/>
      <c r="MUM27" s="31"/>
      <c r="MUN27" s="31"/>
      <c r="MUO27" s="31"/>
      <c r="MUP27" s="31"/>
      <c r="MUQ27" s="31"/>
      <c r="MUR27" s="31"/>
      <c r="MUS27" s="31"/>
      <c r="MUT27" s="31"/>
      <c r="MUU27" s="31"/>
      <c r="MUV27" s="31"/>
      <c r="MUW27" s="31"/>
      <c r="MUX27" s="31"/>
      <c r="MUY27" s="31"/>
      <c r="MUZ27" s="31"/>
      <c r="MVA27" s="31"/>
      <c r="MVB27" s="31"/>
      <c r="MVC27" s="31"/>
      <c r="MVD27" s="31"/>
      <c r="MVE27" s="31"/>
      <c r="MVF27" s="31"/>
      <c r="MVG27" s="31"/>
      <c r="MVH27" s="31"/>
      <c r="MVI27" s="31"/>
      <c r="MVJ27" s="31"/>
      <c r="MVK27" s="31"/>
      <c r="MVL27" s="31"/>
      <c r="MVM27" s="31"/>
      <c r="MVN27" s="31"/>
      <c r="MVO27" s="31"/>
      <c r="MVP27" s="31"/>
      <c r="MVQ27" s="31"/>
      <c r="MVR27" s="31"/>
      <c r="MVS27" s="31"/>
      <c r="MVT27" s="31"/>
      <c r="MVU27" s="31"/>
      <c r="MVV27" s="31"/>
      <c r="MVW27" s="31"/>
      <c r="MVX27" s="31"/>
      <c r="MVY27" s="31"/>
      <c r="MVZ27" s="31"/>
      <c r="MWA27" s="31"/>
      <c r="MWB27" s="31"/>
      <c r="MWC27" s="31"/>
      <c r="MWD27" s="31"/>
      <c r="MWE27" s="31"/>
      <c r="MWF27" s="31"/>
      <c r="MWG27" s="31"/>
      <c r="MWH27" s="31"/>
      <c r="MWI27" s="31"/>
      <c r="MWJ27" s="31"/>
      <c r="MWK27" s="31"/>
      <c r="MWL27" s="31"/>
      <c r="MWM27" s="31"/>
      <c r="MWN27" s="31"/>
      <c r="MWO27" s="31"/>
      <c r="MWP27" s="31"/>
      <c r="MWQ27" s="31"/>
      <c r="MWR27" s="31"/>
      <c r="MWS27" s="31"/>
      <c r="MWT27" s="31"/>
      <c r="MWU27" s="31"/>
      <c r="MWV27" s="31"/>
      <c r="MWW27" s="31"/>
      <c r="MWX27" s="31"/>
      <c r="MWY27" s="31"/>
      <c r="MWZ27" s="31"/>
      <c r="MXA27" s="31"/>
      <c r="MXB27" s="31"/>
      <c r="MXC27" s="31"/>
      <c r="MXD27" s="31"/>
      <c r="MXE27" s="31"/>
      <c r="MXF27" s="31"/>
      <c r="MXG27" s="31"/>
      <c r="MXH27" s="31"/>
      <c r="MXI27" s="31"/>
      <c r="MXJ27" s="31"/>
      <c r="MXK27" s="31"/>
      <c r="MXL27" s="31"/>
      <c r="MXM27" s="31"/>
      <c r="MXN27" s="31"/>
      <c r="MXO27" s="31"/>
      <c r="MXP27" s="31"/>
      <c r="MXQ27" s="31"/>
      <c r="MXR27" s="31"/>
      <c r="MXS27" s="31"/>
      <c r="MXT27" s="31"/>
      <c r="MXU27" s="31"/>
      <c r="MXV27" s="31"/>
      <c r="MXW27" s="31"/>
      <c r="MXX27" s="31"/>
      <c r="MXY27" s="31"/>
      <c r="MXZ27" s="31"/>
      <c r="MYA27" s="31"/>
      <c r="MYB27" s="31"/>
      <c r="MYC27" s="31"/>
      <c r="MYD27" s="31"/>
      <c r="MYE27" s="31"/>
      <c r="MYF27" s="31"/>
      <c r="MYG27" s="31"/>
      <c r="MYH27" s="31"/>
      <c r="MYI27" s="31"/>
      <c r="MYJ27" s="31"/>
      <c r="MYK27" s="31"/>
      <c r="MYL27" s="31"/>
      <c r="MYM27" s="31"/>
      <c r="MYN27" s="31"/>
      <c r="MYO27" s="31"/>
      <c r="MYP27" s="31"/>
      <c r="MYQ27" s="31"/>
      <c r="MYR27" s="31"/>
      <c r="MYS27" s="31"/>
      <c r="MYT27" s="31"/>
      <c r="MYU27" s="31"/>
      <c r="MYV27" s="31"/>
      <c r="MYW27" s="31"/>
      <c r="MYX27" s="31"/>
      <c r="MYY27" s="31"/>
      <c r="MYZ27" s="31"/>
      <c r="MZA27" s="31"/>
      <c r="MZB27" s="31"/>
      <c r="MZC27" s="31"/>
      <c r="MZD27" s="31"/>
      <c r="MZE27" s="31"/>
      <c r="MZF27" s="31"/>
      <c r="MZG27" s="31"/>
      <c r="MZH27" s="31"/>
      <c r="MZI27" s="31"/>
      <c r="MZJ27" s="31"/>
      <c r="MZK27" s="31"/>
      <c r="MZL27" s="31"/>
      <c r="MZM27" s="31"/>
      <c r="MZN27" s="31"/>
      <c r="MZO27" s="31"/>
      <c r="MZP27" s="31"/>
      <c r="MZQ27" s="31"/>
      <c r="MZR27" s="31"/>
      <c r="MZS27" s="31"/>
      <c r="MZT27" s="31"/>
      <c r="MZU27" s="31"/>
      <c r="MZV27" s="31"/>
      <c r="MZW27" s="31"/>
      <c r="MZX27" s="31"/>
      <c r="MZY27" s="31"/>
      <c r="MZZ27" s="31"/>
      <c r="NAA27" s="31"/>
      <c r="NAB27" s="31"/>
      <c r="NAC27" s="31"/>
      <c r="NAD27" s="31"/>
      <c r="NAE27" s="31"/>
      <c r="NAF27" s="31"/>
      <c r="NAG27" s="31"/>
      <c r="NAH27" s="31"/>
      <c r="NAI27" s="31"/>
      <c r="NAJ27" s="31"/>
      <c r="NAK27" s="31"/>
      <c r="NAL27" s="31"/>
      <c r="NAM27" s="31"/>
      <c r="NAN27" s="31"/>
      <c r="NAO27" s="31"/>
      <c r="NAP27" s="31"/>
      <c r="NAQ27" s="31"/>
      <c r="NAR27" s="31"/>
      <c r="NAS27" s="31"/>
      <c r="NAT27" s="31"/>
      <c r="NAU27" s="31"/>
      <c r="NAV27" s="31"/>
      <c r="NAW27" s="31"/>
      <c r="NAX27" s="31"/>
      <c r="NAY27" s="31"/>
      <c r="NAZ27" s="31"/>
      <c r="NBA27" s="31"/>
      <c r="NBB27" s="31"/>
      <c r="NBC27" s="31"/>
      <c r="NBD27" s="31"/>
      <c r="NBE27" s="31"/>
      <c r="NBF27" s="31"/>
      <c r="NBG27" s="31"/>
      <c r="NBH27" s="31"/>
      <c r="NBI27" s="31"/>
      <c r="NBJ27" s="31"/>
      <c r="NBK27" s="31"/>
      <c r="NBL27" s="31"/>
      <c r="NBM27" s="31"/>
      <c r="NBN27" s="31"/>
      <c r="NBO27" s="31"/>
      <c r="NBP27" s="31"/>
      <c r="NBQ27" s="31"/>
      <c r="NBR27" s="31"/>
      <c r="NBS27" s="31"/>
      <c r="NBT27" s="31"/>
      <c r="NBU27" s="31"/>
      <c r="NBV27" s="31"/>
      <c r="NBW27" s="31"/>
      <c r="NBX27" s="31"/>
      <c r="NBY27" s="31"/>
      <c r="NBZ27" s="31"/>
      <c r="NCA27" s="31"/>
      <c r="NCB27" s="31"/>
      <c r="NCC27" s="31"/>
      <c r="NCD27" s="31"/>
      <c r="NCE27" s="31"/>
      <c r="NCF27" s="31"/>
      <c r="NCG27" s="31"/>
      <c r="NCH27" s="31"/>
      <c r="NCI27" s="31"/>
      <c r="NCJ27" s="31"/>
      <c r="NCK27" s="31"/>
      <c r="NCL27" s="31"/>
      <c r="NCM27" s="31"/>
      <c r="NCN27" s="31"/>
      <c r="NCO27" s="31"/>
      <c r="NCP27" s="31"/>
      <c r="NCQ27" s="31"/>
      <c r="NCR27" s="31"/>
      <c r="NCS27" s="31"/>
      <c r="NCT27" s="31"/>
      <c r="NCU27" s="31"/>
      <c r="NCV27" s="31"/>
      <c r="NCW27" s="31"/>
      <c r="NCX27" s="31"/>
      <c r="NCY27" s="31"/>
      <c r="NCZ27" s="31"/>
      <c r="NDA27" s="31"/>
      <c r="NDB27" s="31"/>
      <c r="NDC27" s="31"/>
      <c r="NDD27" s="31"/>
      <c r="NDE27" s="31"/>
      <c r="NDF27" s="31"/>
      <c r="NDG27" s="31"/>
      <c r="NDH27" s="31"/>
      <c r="NDI27" s="31"/>
      <c r="NDJ27" s="31"/>
      <c r="NDK27" s="31"/>
      <c r="NDL27" s="31"/>
      <c r="NDM27" s="31"/>
      <c r="NDN27" s="31"/>
      <c r="NDO27" s="31"/>
      <c r="NDP27" s="31"/>
      <c r="NDQ27" s="31"/>
      <c r="NDR27" s="31"/>
      <c r="NDS27" s="31"/>
      <c r="NDT27" s="31"/>
      <c r="NDU27" s="31"/>
      <c r="NDV27" s="31"/>
      <c r="NDW27" s="31"/>
      <c r="NDX27" s="31"/>
      <c r="NDY27" s="31"/>
      <c r="NDZ27" s="31"/>
      <c r="NEA27" s="31"/>
      <c r="NEB27" s="31"/>
      <c r="NEC27" s="31"/>
      <c r="NED27" s="31"/>
      <c r="NEE27" s="31"/>
      <c r="NEF27" s="31"/>
      <c r="NEG27" s="31"/>
      <c r="NEH27" s="31"/>
      <c r="NEI27" s="31"/>
      <c r="NEJ27" s="31"/>
      <c r="NEK27" s="31"/>
      <c r="NEL27" s="31"/>
      <c r="NEM27" s="31"/>
      <c r="NEN27" s="31"/>
      <c r="NEO27" s="31"/>
      <c r="NEP27" s="31"/>
      <c r="NEQ27" s="31"/>
      <c r="NER27" s="31"/>
      <c r="NES27" s="31"/>
      <c r="NET27" s="31"/>
      <c r="NEU27" s="31"/>
      <c r="NEV27" s="31"/>
      <c r="NEW27" s="31"/>
      <c r="NEX27" s="31"/>
      <c r="NEY27" s="31"/>
      <c r="NEZ27" s="31"/>
      <c r="NFA27" s="31"/>
      <c r="NFB27" s="31"/>
      <c r="NFC27" s="31"/>
      <c r="NFD27" s="31"/>
      <c r="NFE27" s="31"/>
      <c r="NFF27" s="31"/>
      <c r="NFG27" s="31"/>
      <c r="NFH27" s="31"/>
      <c r="NFI27" s="31"/>
      <c r="NFJ27" s="31"/>
      <c r="NFK27" s="31"/>
      <c r="NFL27" s="31"/>
      <c r="NFM27" s="31"/>
      <c r="NFN27" s="31"/>
      <c r="NFO27" s="31"/>
      <c r="NFP27" s="31"/>
      <c r="NFQ27" s="31"/>
      <c r="NFR27" s="31"/>
      <c r="NFS27" s="31"/>
      <c r="NFT27" s="31"/>
      <c r="NFU27" s="31"/>
      <c r="NFV27" s="31"/>
      <c r="NFW27" s="31"/>
      <c r="NFX27" s="31"/>
      <c r="NFY27" s="31"/>
      <c r="NFZ27" s="31"/>
      <c r="NGA27" s="31"/>
      <c r="NGB27" s="31"/>
      <c r="NGC27" s="31"/>
      <c r="NGD27" s="31"/>
      <c r="NGE27" s="31"/>
      <c r="NGF27" s="31"/>
      <c r="NGG27" s="31"/>
      <c r="NGH27" s="31"/>
      <c r="NGI27" s="31"/>
      <c r="NGJ27" s="31"/>
      <c r="NGK27" s="31"/>
      <c r="NGL27" s="31"/>
      <c r="NGM27" s="31"/>
      <c r="NGN27" s="31"/>
      <c r="NGO27" s="31"/>
      <c r="NGP27" s="31"/>
      <c r="NGQ27" s="31"/>
      <c r="NGR27" s="31"/>
      <c r="NGS27" s="31"/>
      <c r="NGT27" s="31"/>
      <c r="NGU27" s="31"/>
      <c r="NGV27" s="31"/>
      <c r="NGW27" s="31"/>
      <c r="NGX27" s="31"/>
      <c r="NGY27" s="31"/>
      <c r="NGZ27" s="31"/>
      <c r="NHA27" s="31"/>
      <c r="NHB27" s="31"/>
      <c r="NHC27" s="31"/>
      <c r="NHD27" s="31"/>
      <c r="NHE27" s="31"/>
      <c r="NHF27" s="31"/>
      <c r="NHG27" s="31"/>
      <c r="NHH27" s="31"/>
      <c r="NHI27" s="31"/>
      <c r="NHJ27" s="31"/>
      <c r="NHK27" s="31"/>
      <c r="NHL27" s="31"/>
      <c r="NHM27" s="31"/>
      <c r="NHN27" s="31"/>
      <c r="NHO27" s="31"/>
      <c r="NHP27" s="31"/>
      <c r="NHQ27" s="31"/>
      <c r="NHR27" s="31"/>
      <c r="NHS27" s="31"/>
      <c r="NHT27" s="31"/>
      <c r="NHU27" s="31"/>
      <c r="NHV27" s="31"/>
      <c r="NHW27" s="31"/>
      <c r="NHX27" s="31"/>
      <c r="NHY27" s="31"/>
      <c r="NHZ27" s="31"/>
      <c r="NIA27" s="31"/>
      <c r="NIB27" s="31"/>
      <c r="NIC27" s="31"/>
      <c r="NID27" s="31"/>
      <c r="NIE27" s="31"/>
      <c r="NIF27" s="31"/>
      <c r="NIG27" s="31"/>
      <c r="NIH27" s="31"/>
      <c r="NII27" s="31"/>
      <c r="NIJ27" s="31"/>
      <c r="NIK27" s="31"/>
      <c r="NIL27" s="31"/>
      <c r="NIM27" s="31"/>
      <c r="NIN27" s="31"/>
      <c r="NIO27" s="31"/>
      <c r="NIP27" s="31"/>
      <c r="NIQ27" s="31"/>
      <c r="NIR27" s="31"/>
      <c r="NIS27" s="31"/>
      <c r="NIT27" s="31"/>
      <c r="NIU27" s="31"/>
      <c r="NIV27" s="31"/>
      <c r="NIW27" s="31"/>
      <c r="NIX27" s="31"/>
      <c r="NIY27" s="31"/>
      <c r="NIZ27" s="31"/>
      <c r="NJA27" s="31"/>
      <c r="NJB27" s="31"/>
      <c r="NJC27" s="31"/>
      <c r="NJD27" s="31"/>
      <c r="NJE27" s="31"/>
      <c r="NJF27" s="31"/>
      <c r="NJG27" s="31"/>
      <c r="NJH27" s="31"/>
      <c r="NJI27" s="31"/>
      <c r="NJJ27" s="31"/>
      <c r="NJK27" s="31"/>
      <c r="NJL27" s="31"/>
      <c r="NJM27" s="31"/>
      <c r="NJN27" s="31"/>
      <c r="NJO27" s="31"/>
      <c r="NJP27" s="31"/>
      <c r="NJQ27" s="31"/>
      <c r="NJR27" s="31"/>
      <c r="NJS27" s="31"/>
      <c r="NJT27" s="31"/>
      <c r="NJU27" s="31"/>
      <c r="NJV27" s="31"/>
      <c r="NJW27" s="31"/>
      <c r="NJX27" s="31"/>
      <c r="NJY27" s="31"/>
      <c r="NJZ27" s="31"/>
      <c r="NKA27" s="31"/>
      <c r="NKB27" s="31"/>
      <c r="NKC27" s="31"/>
      <c r="NKD27" s="31"/>
      <c r="NKE27" s="31"/>
      <c r="NKF27" s="31"/>
      <c r="NKG27" s="31"/>
      <c r="NKH27" s="31"/>
      <c r="NKI27" s="31"/>
      <c r="NKJ27" s="31"/>
      <c r="NKK27" s="31"/>
      <c r="NKL27" s="31"/>
      <c r="NKM27" s="31"/>
      <c r="NKN27" s="31"/>
      <c r="NKO27" s="31"/>
      <c r="NKP27" s="31"/>
      <c r="NKQ27" s="31"/>
      <c r="NKR27" s="31"/>
      <c r="NKS27" s="31"/>
      <c r="NKT27" s="31"/>
      <c r="NKU27" s="31"/>
      <c r="NKV27" s="31"/>
      <c r="NKW27" s="31"/>
      <c r="NKX27" s="31"/>
      <c r="NKY27" s="31"/>
      <c r="NKZ27" s="31"/>
      <c r="NLA27" s="31"/>
      <c r="NLB27" s="31"/>
      <c r="NLC27" s="31"/>
      <c r="NLD27" s="31"/>
      <c r="NLE27" s="31"/>
      <c r="NLF27" s="31"/>
      <c r="NLG27" s="31"/>
      <c r="NLH27" s="31"/>
      <c r="NLI27" s="31"/>
      <c r="NLJ27" s="31"/>
      <c r="NLK27" s="31"/>
      <c r="NLL27" s="31"/>
      <c r="NLM27" s="31"/>
      <c r="NLN27" s="31"/>
      <c r="NLO27" s="31"/>
      <c r="NLP27" s="31"/>
      <c r="NLQ27" s="31"/>
      <c r="NLR27" s="31"/>
      <c r="NLS27" s="31"/>
      <c r="NLT27" s="31"/>
      <c r="NLU27" s="31"/>
      <c r="NLV27" s="31"/>
      <c r="NLW27" s="31"/>
      <c r="NLX27" s="31"/>
      <c r="NLY27" s="31"/>
      <c r="NLZ27" s="31"/>
      <c r="NMA27" s="31"/>
      <c r="NMB27" s="31"/>
      <c r="NMC27" s="31"/>
      <c r="NMD27" s="31"/>
      <c r="NME27" s="31"/>
      <c r="NMF27" s="31"/>
      <c r="NMG27" s="31"/>
      <c r="NMH27" s="31"/>
      <c r="NMI27" s="31"/>
      <c r="NMJ27" s="31"/>
      <c r="NMK27" s="31"/>
      <c r="NML27" s="31"/>
      <c r="NMM27" s="31"/>
      <c r="NMN27" s="31"/>
      <c r="NMO27" s="31"/>
      <c r="NMP27" s="31"/>
      <c r="NMQ27" s="31"/>
      <c r="NMR27" s="31"/>
      <c r="NMS27" s="31"/>
      <c r="NMT27" s="31"/>
      <c r="NMU27" s="31"/>
      <c r="NMV27" s="31"/>
      <c r="NMW27" s="31"/>
      <c r="NMX27" s="31"/>
      <c r="NMY27" s="31"/>
      <c r="NMZ27" s="31"/>
      <c r="NNA27" s="31"/>
      <c r="NNB27" s="31"/>
      <c r="NNC27" s="31"/>
      <c r="NND27" s="31"/>
      <c r="NNE27" s="31"/>
      <c r="NNF27" s="31"/>
      <c r="NNG27" s="31"/>
      <c r="NNH27" s="31"/>
      <c r="NNI27" s="31"/>
      <c r="NNJ27" s="31"/>
      <c r="NNK27" s="31"/>
      <c r="NNL27" s="31"/>
      <c r="NNM27" s="31"/>
      <c r="NNN27" s="31"/>
      <c r="NNO27" s="31"/>
      <c r="NNP27" s="31"/>
      <c r="NNQ27" s="31"/>
      <c r="NNR27" s="31"/>
      <c r="NNS27" s="31"/>
      <c r="NNT27" s="31"/>
      <c r="NNU27" s="31"/>
      <c r="NNV27" s="31"/>
      <c r="NNW27" s="31"/>
      <c r="NNX27" s="31"/>
      <c r="NNY27" s="31"/>
      <c r="NNZ27" s="31"/>
      <c r="NOA27" s="31"/>
      <c r="NOB27" s="31"/>
      <c r="NOC27" s="31"/>
      <c r="NOD27" s="31"/>
      <c r="NOE27" s="31"/>
      <c r="NOF27" s="31"/>
      <c r="NOG27" s="31"/>
      <c r="NOH27" s="31"/>
      <c r="NOI27" s="31"/>
      <c r="NOJ27" s="31"/>
      <c r="NOK27" s="31"/>
      <c r="NOL27" s="31"/>
      <c r="NOM27" s="31"/>
      <c r="NON27" s="31"/>
      <c r="NOO27" s="31"/>
      <c r="NOP27" s="31"/>
      <c r="NOQ27" s="31"/>
      <c r="NOR27" s="31"/>
      <c r="NOS27" s="31"/>
      <c r="NOT27" s="31"/>
      <c r="NOU27" s="31"/>
      <c r="NOV27" s="31"/>
      <c r="NOW27" s="31"/>
      <c r="NOX27" s="31"/>
      <c r="NOY27" s="31"/>
      <c r="NOZ27" s="31"/>
      <c r="NPA27" s="31"/>
      <c r="NPB27" s="31"/>
      <c r="NPC27" s="31"/>
      <c r="NPD27" s="31"/>
      <c r="NPE27" s="31"/>
      <c r="NPF27" s="31"/>
      <c r="NPG27" s="31"/>
      <c r="NPH27" s="31"/>
      <c r="NPI27" s="31"/>
      <c r="NPJ27" s="31"/>
      <c r="NPK27" s="31"/>
      <c r="NPL27" s="31"/>
      <c r="NPM27" s="31"/>
      <c r="NPN27" s="31"/>
      <c r="NPO27" s="31"/>
      <c r="NPP27" s="31"/>
      <c r="NPQ27" s="31"/>
      <c r="NPR27" s="31"/>
      <c r="NPS27" s="31"/>
      <c r="NPT27" s="31"/>
      <c r="NPU27" s="31"/>
      <c r="NPV27" s="31"/>
      <c r="NPW27" s="31"/>
      <c r="NPX27" s="31"/>
      <c r="NPY27" s="31"/>
      <c r="NPZ27" s="31"/>
      <c r="NQA27" s="31"/>
      <c r="NQB27" s="31"/>
      <c r="NQC27" s="31"/>
      <c r="NQD27" s="31"/>
      <c r="NQE27" s="31"/>
      <c r="NQF27" s="31"/>
      <c r="NQG27" s="31"/>
      <c r="NQH27" s="31"/>
      <c r="NQI27" s="31"/>
      <c r="NQJ27" s="31"/>
      <c r="NQK27" s="31"/>
      <c r="NQL27" s="31"/>
      <c r="NQM27" s="31"/>
      <c r="NQN27" s="31"/>
      <c r="NQO27" s="31"/>
      <c r="NQP27" s="31"/>
      <c r="NQQ27" s="31"/>
      <c r="NQR27" s="31"/>
      <c r="NQS27" s="31"/>
      <c r="NQT27" s="31"/>
      <c r="NQU27" s="31"/>
      <c r="NQV27" s="31"/>
      <c r="NQW27" s="31"/>
      <c r="NQX27" s="31"/>
      <c r="NQY27" s="31"/>
      <c r="NQZ27" s="31"/>
      <c r="NRA27" s="31"/>
      <c r="NRB27" s="31"/>
      <c r="NRC27" s="31"/>
      <c r="NRD27" s="31"/>
      <c r="NRE27" s="31"/>
      <c r="NRF27" s="31"/>
      <c r="NRG27" s="31"/>
      <c r="NRH27" s="31"/>
      <c r="NRI27" s="31"/>
      <c r="NRJ27" s="31"/>
      <c r="NRK27" s="31"/>
      <c r="NRL27" s="31"/>
      <c r="NRM27" s="31"/>
      <c r="NRN27" s="31"/>
      <c r="NRO27" s="31"/>
      <c r="NRP27" s="31"/>
      <c r="NRQ27" s="31"/>
      <c r="NRR27" s="31"/>
      <c r="NRS27" s="31"/>
      <c r="NRT27" s="31"/>
      <c r="NRU27" s="31"/>
      <c r="NRV27" s="31"/>
      <c r="NRW27" s="31"/>
      <c r="NRX27" s="31"/>
      <c r="NRY27" s="31"/>
      <c r="NRZ27" s="31"/>
      <c r="NSA27" s="31"/>
      <c r="NSB27" s="31"/>
      <c r="NSC27" s="31"/>
      <c r="NSD27" s="31"/>
      <c r="NSE27" s="31"/>
      <c r="NSF27" s="31"/>
      <c r="NSG27" s="31"/>
      <c r="NSH27" s="31"/>
      <c r="NSI27" s="31"/>
      <c r="NSJ27" s="31"/>
      <c r="NSK27" s="31"/>
      <c r="NSL27" s="31"/>
      <c r="NSM27" s="31"/>
      <c r="NSN27" s="31"/>
      <c r="NSO27" s="31"/>
      <c r="NSP27" s="31"/>
      <c r="NSQ27" s="31"/>
      <c r="NSR27" s="31"/>
      <c r="NSS27" s="31"/>
      <c r="NST27" s="31"/>
      <c r="NSU27" s="31"/>
      <c r="NSV27" s="31"/>
      <c r="NSW27" s="31"/>
      <c r="NSX27" s="31"/>
      <c r="NSY27" s="31"/>
      <c r="NSZ27" s="31"/>
      <c r="NTA27" s="31"/>
      <c r="NTB27" s="31"/>
      <c r="NTC27" s="31"/>
      <c r="NTD27" s="31"/>
      <c r="NTE27" s="31"/>
      <c r="NTF27" s="31"/>
      <c r="NTG27" s="31"/>
      <c r="NTH27" s="31"/>
      <c r="NTI27" s="31"/>
      <c r="NTJ27" s="31"/>
      <c r="NTK27" s="31"/>
      <c r="NTL27" s="31"/>
      <c r="NTM27" s="31"/>
      <c r="NTN27" s="31"/>
      <c r="NTO27" s="31"/>
      <c r="NTP27" s="31"/>
      <c r="NTQ27" s="31"/>
      <c r="NTR27" s="31"/>
      <c r="NTS27" s="31"/>
      <c r="NTT27" s="31"/>
      <c r="NTU27" s="31"/>
      <c r="NTV27" s="31"/>
      <c r="NTW27" s="31"/>
      <c r="NTX27" s="31"/>
      <c r="NTY27" s="31"/>
      <c r="NTZ27" s="31"/>
      <c r="NUA27" s="31"/>
      <c r="NUB27" s="31"/>
      <c r="NUC27" s="31"/>
      <c r="NUD27" s="31"/>
      <c r="NUE27" s="31"/>
      <c r="NUF27" s="31"/>
      <c r="NUG27" s="31"/>
      <c r="NUH27" s="31"/>
      <c r="NUI27" s="31"/>
      <c r="NUJ27" s="31"/>
      <c r="NUK27" s="31"/>
      <c r="NUL27" s="31"/>
      <c r="NUM27" s="31"/>
      <c r="NUN27" s="31"/>
      <c r="NUO27" s="31"/>
      <c r="NUP27" s="31"/>
      <c r="NUQ27" s="31"/>
      <c r="NUR27" s="31"/>
      <c r="NUS27" s="31"/>
      <c r="NUT27" s="31"/>
      <c r="NUU27" s="31"/>
      <c r="NUV27" s="31"/>
      <c r="NUW27" s="31"/>
      <c r="NUX27" s="31"/>
      <c r="NUY27" s="31"/>
      <c r="NUZ27" s="31"/>
      <c r="NVA27" s="31"/>
      <c r="NVB27" s="31"/>
      <c r="NVC27" s="31"/>
      <c r="NVD27" s="31"/>
      <c r="NVE27" s="31"/>
      <c r="NVF27" s="31"/>
      <c r="NVG27" s="31"/>
      <c r="NVH27" s="31"/>
      <c r="NVI27" s="31"/>
      <c r="NVJ27" s="31"/>
      <c r="NVK27" s="31"/>
      <c r="NVL27" s="31"/>
      <c r="NVM27" s="31"/>
      <c r="NVN27" s="31"/>
      <c r="NVO27" s="31"/>
      <c r="NVP27" s="31"/>
      <c r="NVQ27" s="31"/>
      <c r="NVR27" s="31"/>
      <c r="NVS27" s="31"/>
      <c r="NVT27" s="31"/>
      <c r="NVU27" s="31"/>
      <c r="NVV27" s="31"/>
      <c r="NVW27" s="31"/>
      <c r="NVX27" s="31"/>
      <c r="NVY27" s="31"/>
      <c r="NVZ27" s="31"/>
      <c r="NWA27" s="31"/>
      <c r="NWB27" s="31"/>
      <c r="NWC27" s="31"/>
      <c r="NWD27" s="31"/>
      <c r="NWE27" s="31"/>
      <c r="NWF27" s="31"/>
      <c r="NWG27" s="31"/>
      <c r="NWH27" s="31"/>
      <c r="NWI27" s="31"/>
      <c r="NWJ27" s="31"/>
      <c r="NWK27" s="31"/>
      <c r="NWL27" s="31"/>
      <c r="NWM27" s="31"/>
      <c r="NWN27" s="31"/>
      <c r="NWO27" s="31"/>
      <c r="NWP27" s="31"/>
      <c r="NWQ27" s="31"/>
      <c r="NWR27" s="31"/>
      <c r="NWS27" s="31"/>
      <c r="NWT27" s="31"/>
      <c r="NWU27" s="31"/>
      <c r="NWV27" s="31"/>
      <c r="NWW27" s="31"/>
      <c r="NWX27" s="31"/>
      <c r="NWY27" s="31"/>
      <c r="NWZ27" s="31"/>
      <c r="NXA27" s="31"/>
      <c r="NXB27" s="31"/>
      <c r="NXC27" s="31"/>
      <c r="NXD27" s="31"/>
      <c r="NXE27" s="31"/>
      <c r="NXF27" s="31"/>
      <c r="NXG27" s="31"/>
      <c r="NXH27" s="31"/>
      <c r="NXI27" s="31"/>
      <c r="NXJ27" s="31"/>
      <c r="NXK27" s="31"/>
      <c r="NXL27" s="31"/>
      <c r="NXM27" s="31"/>
      <c r="NXN27" s="31"/>
      <c r="NXO27" s="31"/>
      <c r="NXP27" s="31"/>
      <c r="NXQ27" s="31"/>
      <c r="NXR27" s="31"/>
      <c r="NXS27" s="31"/>
      <c r="NXT27" s="31"/>
      <c r="NXU27" s="31"/>
      <c r="NXV27" s="31"/>
      <c r="NXW27" s="31"/>
      <c r="NXX27" s="31"/>
      <c r="NXY27" s="31"/>
      <c r="NXZ27" s="31"/>
      <c r="NYA27" s="31"/>
      <c r="NYB27" s="31"/>
      <c r="NYC27" s="31"/>
      <c r="NYD27" s="31"/>
      <c r="NYE27" s="31"/>
      <c r="NYF27" s="31"/>
      <c r="NYG27" s="31"/>
      <c r="NYH27" s="31"/>
      <c r="NYI27" s="31"/>
      <c r="NYJ27" s="31"/>
      <c r="NYK27" s="31"/>
      <c r="NYL27" s="31"/>
      <c r="NYM27" s="31"/>
      <c r="NYN27" s="31"/>
      <c r="NYO27" s="31"/>
      <c r="NYP27" s="31"/>
      <c r="NYQ27" s="31"/>
      <c r="NYR27" s="31"/>
      <c r="NYS27" s="31"/>
      <c r="NYT27" s="31"/>
      <c r="NYU27" s="31"/>
      <c r="NYV27" s="31"/>
      <c r="NYW27" s="31"/>
      <c r="NYX27" s="31"/>
      <c r="NYY27" s="31"/>
      <c r="NYZ27" s="31"/>
      <c r="NZA27" s="31"/>
      <c r="NZB27" s="31"/>
      <c r="NZC27" s="31"/>
      <c r="NZD27" s="31"/>
      <c r="NZE27" s="31"/>
      <c r="NZF27" s="31"/>
      <c r="NZG27" s="31"/>
      <c r="NZH27" s="31"/>
      <c r="NZI27" s="31"/>
      <c r="NZJ27" s="31"/>
      <c r="NZK27" s="31"/>
      <c r="NZL27" s="31"/>
      <c r="NZM27" s="31"/>
      <c r="NZN27" s="31"/>
      <c r="NZO27" s="31"/>
      <c r="NZP27" s="31"/>
      <c r="NZQ27" s="31"/>
      <c r="NZR27" s="31"/>
      <c r="NZS27" s="31"/>
      <c r="NZT27" s="31"/>
      <c r="NZU27" s="31"/>
      <c r="NZV27" s="31"/>
      <c r="NZW27" s="31"/>
      <c r="NZX27" s="31"/>
      <c r="NZY27" s="31"/>
      <c r="NZZ27" s="31"/>
      <c r="OAA27" s="31"/>
      <c r="OAB27" s="31"/>
      <c r="OAC27" s="31"/>
      <c r="OAD27" s="31"/>
      <c r="OAE27" s="31"/>
      <c r="OAF27" s="31"/>
      <c r="OAG27" s="31"/>
      <c r="OAH27" s="31"/>
      <c r="OAI27" s="31"/>
      <c r="OAJ27" s="31"/>
      <c r="OAK27" s="31"/>
      <c r="OAL27" s="31"/>
      <c r="OAM27" s="31"/>
      <c r="OAN27" s="31"/>
      <c r="OAO27" s="31"/>
      <c r="OAP27" s="31"/>
      <c r="OAQ27" s="31"/>
      <c r="OAR27" s="31"/>
      <c r="OAS27" s="31"/>
      <c r="OAT27" s="31"/>
      <c r="OAU27" s="31"/>
      <c r="OAV27" s="31"/>
      <c r="OAW27" s="31"/>
      <c r="OAX27" s="31"/>
      <c r="OAY27" s="31"/>
      <c r="OAZ27" s="31"/>
      <c r="OBA27" s="31"/>
      <c r="OBB27" s="31"/>
      <c r="OBC27" s="31"/>
      <c r="OBD27" s="31"/>
      <c r="OBE27" s="31"/>
      <c r="OBF27" s="31"/>
      <c r="OBG27" s="31"/>
      <c r="OBH27" s="31"/>
      <c r="OBI27" s="31"/>
      <c r="OBJ27" s="31"/>
      <c r="OBK27" s="31"/>
      <c r="OBL27" s="31"/>
      <c r="OBM27" s="31"/>
      <c r="OBN27" s="31"/>
      <c r="OBO27" s="31"/>
      <c r="OBP27" s="31"/>
      <c r="OBQ27" s="31"/>
      <c r="OBR27" s="31"/>
      <c r="OBS27" s="31"/>
      <c r="OBT27" s="31"/>
      <c r="OBU27" s="31"/>
      <c r="OBV27" s="31"/>
      <c r="OBW27" s="31"/>
      <c r="OBX27" s="31"/>
      <c r="OBY27" s="31"/>
      <c r="OBZ27" s="31"/>
      <c r="OCA27" s="31"/>
      <c r="OCB27" s="31"/>
      <c r="OCC27" s="31"/>
      <c r="OCD27" s="31"/>
      <c r="OCE27" s="31"/>
      <c r="OCF27" s="31"/>
      <c r="OCG27" s="31"/>
      <c r="OCH27" s="31"/>
      <c r="OCI27" s="31"/>
      <c r="OCJ27" s="31"/>
      <c r="OCK27" s="31"/>
      <c r="OCL27" s="31"/>
      <c r="OCM27" s="31"/>
      <c r="OCN27" s="31"/>
      <c r="OCO27" s="31"/>
      <c r="OCP27" s="31"/>
      <c r="OCQ27" s="31"/>
      <c r="OCR27" s="31"/>
      <c r="OCS27" s="31"/>
      <c r="OCT27" s="31"/>
      <c r="OCU27" s="31"/>
      <c r="OCV27" s="31"/>
      <c r="OCW27" s="31"/>
      <c r="OCX27" s="31"/>
      <c r="OCY27" s="31"/>
      <c r="OCZ27" s="31"/>
      <c r="ODA27" s="31"/>
      <c r="ODB27" s="31"/>
      <c r="ODC27" s="31"/>
      <c r="ODD27" s="31"/>
      <c r="ODE27" s="31"/>
      <c r="ODF27" s="31"/>
      <c r="ODG27" s="31"/>
      <c r="ODH27" s="31"/>
      <c r="ODI27" s="31"/>
      <c r="ODJ27" s="31"/>
      <c r="ODK27" s="31"/>
      <c r="ODL27" s="31"/>
      <c r="ODM27" s="31"/>
      <c r="ODN27" s="31"/>
      <c r="ODO27" s="31"/>
      <c r="ODP27" s="31"/>
      <c r="ODQ27" s="31"/>
      <c r="ODR27" s="31"/>
      <c r="ODS27" s="31"/>
      <c r="ODT27" s="31"/>
      <c r="ODU27" s="31"/>
      <c r="ODV27" s="31"/>
      <c r="ODW27" s="31"/>
      <c r="ODX27" s="31"/>
      <c r="ODY27" s="31"/>
      <c r="ODZ27" s="31"/>
      <c r="OEA27" s="31"/>
      <c r="OEB27" s="31"/>
      <c r="OEC27" s="31"/>
      <c r="OED27" s="31"/>
      <c r="OEE27" s="31"/>
      <c r="OEF27" s="31"/>
      <c r="OEG27" s="31"/>
      <c r="OEH27" s="31"/>
      <c r="OEI27" s="31"/>
      <c r="OEJ27" s="31"/>
      <c r="OEK27" s="31"/>
      <c r="OEL27" s="31"/>
      <c r="OEM27" s="31"/>
      <c r="OEN27" s="31"/>
      <c r="OEO27" s="31"/>
      <c r="OEP27" s="31"/>
      <c r="OEQ27" s="31"/>
      <c r="OER27" s="31"/>
      <c r="OES27" s="31"/>
      <c r="OET27" s="31"/>
      <c r="OEU27" s="31"/>
      <c r="OEV27" s="31"/>
      <c r="OEW27" s="31"/>
      <c r="OEX27" s="31"/>
      <c r="OEY27" s="31"/>
      <c r="OEZ27" s="31"/>
      <c r="OFA27" s="31"/>
      <c r="OFB27" s="31"/>
      <c r="OFC27" s="31"/>
      <c r="OFD27" s="31"/>
      <c r="OFE27" s="31"/>
      <c r="OFF27" s="31"/>
      <c r="OFG27" s="31"/>
      <c r="OFH27" s="31"/>
      <c r="OFI27" s="31"/>
      <c r="OFJ27" s="31"/>
      <c r="OFK27" s="31"/>
      <c r="OFL27" s="31"/>
      <c r="OFM27" s="31"/>
      <c r="OFN27" s="31"/>
      <c r="OFO27" s="31"/>
      <c r="OFP27" s="31"/>
      <c r="OFQ27" s="31"/>
      <c r="OFR27" s="31"/>
      <c r="OFS27" s="31"/>
      <c r="OFT27" s="31"/>
      <c r="OFU27" s="31"/>
      <c r="OFV27" s="31"/>
      <c r="OFW27" s="31"/>
      <c r="OFX27" s="31"/>
      <c r="OFY27" s="31"/>
      <c r="OFZ27" s="31"/>
      <c r="OGA27" s="31"/>
      <c r="OGB27" s="31"/>
      <c r="OGC27" s="31"/>
      <c r="OGD27" s="31"/>
      <c r="OGE27" s="31"/>
      <c r="OGF27" s="31"/>
      <c r="OGG27" s="31"/>
      <c r="OGH27" s="31"/>
      <c r="OGI27" s="31"/>
      <c r="OGJ27" s="31"/>
      <c r="OGK27" s="31"/>
      <c r="OGL27" s="31"/>
      <c r="OGM27" s="31"/>
      <c r="OGN27" s="31"/>
      <c r="OGO27" s="31"/>
      <c r="OGP27" s="31"/>
      <c r="OGQ27" s="31"/>
      <c r="OGR27" s="31"/>
      <c r="OGS27" s="31"/>
      <c r="OGT27" s="31"/>
      <c r="OGU27" s="31"/>
      <c r="OGV27" s="31"/>
      <c r="OGW27" s="31"/>
      <c r="OGX27" s="31"/>
      <c r="OGY27" s="31"/>
      <c r="OGZ27" s="31"/>
      <c r="OHA27" s="31"/>
      <c r="OHB27" s="31"/>
      <c r="OHC27" s="31"/>
      <c r="OHD27" s="31"/>
      <c r="OHE27" s="31"/>
      <c r="OHF27" s="31"/>
      <c r="OHG27" s="31"/>
      <c r="OHH27" s="31"/>
      <c r="OHI27" s="31"/>
      <c r="OHJ27" s="31"/>
      <c r="OHK27" s="31"/>
      <c r="OHL27" s="31"/>
      <c r="OHM27" s="31"/>
      <c r="OHN27" s="31"/>
      <c r="OHO27" s="31"/>
      <c r="OHP27" s="31"/>
      <c r="OHQ27" s="31"/>
      <c r="OHR27" s="31"/>
      <c r="OHS27" s="31"/>
      <c r="OHT27" s="31"/>
      <c r="OHU27" s="31"/>
      <c r="OHV27" s="31"/>
      <c r="OHW27" s="31"/>
      <c r="OHX27" s="31"/>
      <c r="OHY27" s="31"/>
      <c r="OHZ27" s="31"/>
      <c r="OIA27" s="31"/>
      <c r="OIB27" s="31"/>
      <c r="OIC27" s="31"/>
      <c r="OID27" s="31"/>
      <c r="OIE27" s="31"/>
      <c r="OIF27" s="31"/>
      <c r="OIG27" s="31"/>
      <c r="OIH27" s="31"/>
      <c r="OII27" s="31"/>
      <c r="OIJ27" s="31"/>
      <c r="OIK27" s="31"/>
      <c r="OIL27" s="31"/>
      <c r="OIM27" s="31"/>
      <c r="OIN27" s="31"/>
      <c r="OIO27" s="31"/>
      <c r="OIP27" s="31"/>
      <c r="OIQ27" s="31"/>
      <c r="OIR27" s="31"/>
      <c r="OIS27" s="31"/>
      <c r="OIT27" s="31"/>
      <c r="OIU27" s="31"/>
      <c r="OIV27" s="31"/>
      <c r="OIW27" s="31"/>
      <c r="OIX27" s="31"/>
      <c r="OIY27" s="31"/>
      <c r="OIZ27" s="31"/>
      <c r="OJA27" s="31"/>
      <c r="OJB27" s="31"/>
      <c r="OJC27" s="31"/>
      <c r="OJD27" s="31"/>
      <c r="OJE27" s="31"/>
      <c r="OJF27" s="31"/>
      <c r="OJG27" s="31"/>
      <c r="OJH27" s="31"/>
      <c r="OJI27" s="31"/>
      <c r="OJJ27" s="31"/>
      <c r="OJK27" s="31"/>
      <c r="OJL27" s="31"/>
      <c r="OJM27" s="31"/>
      <c r="OJN27" s="31"/>
      <c r="OJO27" s="31"/>
      <c r="OJP27" s="31"/>
      <c r="OJQ27" s="31"/>
      <c r="OJR27" s="31"/>
      <c r="OJS27" s="31"/>
      <c r="OJT27" s="31"/>
      <c r="OJU27" s="31"/>
      <c r="OJV27" s="31"/>
      <c r="OJW27" s="31"/>
      <c r="OJX27" s="31"/>
      <c r="OJY27" s="31"/>
      <c r="OJZ27" s="31"/>
      <c r="OKA27" s="31"/>
      <c r="OKB27" s="31"/>
      <c r="OKC27" s="31"/>
      <c r="OKD27" s="31"/>
      <c r="OKE27" s="31"/>
      <c r="OKF27" s="31"/>
      <c r="OKG27" s="31"/>
      <c r="OKH27" s="31"/>
      <c r="OKI27" s="31"/>
      <c r="OKJ27" s="31"/>
      <c r="OKK27" s="31"/>
      <c r="OKL27" s="31"/>
      <c r="OKM27" s="31"/>
      <c r="OKN27" s="31"/>
      <c r="OKO27" s="31"/>
      <c r="OKP27" s="31"/>
      <c r="OKQ27" s="31"/>
      <c r="OKR27" s="31"/>
      <c r="OKS27" s="31"/>
      <c r="OKT27" s="31"/>
      <c r="OKU27" s="31"/>
      <c r="OKV27" s="31"/>
      <c r="OKW27" s="31"/>
      <c r="OKX27" s="31"/>
      <c r="OKY27" s="31"/>
      <c r="OKZ27" s="31"/>
      <c r="OLA27" s="31"/>
      <c r="OLB27" s="31"/>
      <c r="OLC27" s="31"/>
      <c r="OLD27" s="31"/>
      <c r="OLE27" s="31"/>
      <c r="OLF27" s="31"/>
      <c r="OLG27" s="31"/>
      <c r="OLH27" s="31"/>
      <c r="OLI27" s="31"/>
      <c r="OLJ27" s="31"/>
      <c r="OLK27" s="31"/>
      <c r="OLL27" s="31"/>
      <c r="OLM27" s="31"/>
      <c r="OLN27" s="31"/>
      <c r="OLO27" s="31"/>
      <c r="OLP27" s="31"/>
      <c r="OLQ27" s="31"/>
      <c r="OLR27" s="31"/>
      <c r="OLS27" s="31"/>
      <c r="OLT27" s="31"/>
      <c r="OLU27" s="31"/>
      <c r="OLV27" s="31"/>
      <c r="OLW27" s="31"/>
      <c r="OLX27" s="31"/>
      <c r="OLY27" s="31"/>
      <c r="OLZ27" s="31"/>
      <c r="OMA27" s="31"/>
      <c r="OMB27" s="31"/>
      <c r="OMC27" s="31"/>
      <c r="OMD27" s="31"/>
      <c r="OME27" s="31"/>
      <c r="OMF27" s="31"/>
      <c r="OMG27" s="31"/>
      <c r="OMH27" s="31"/>
      <c r="OMI27" s="31"/>
      <c r="OMJ27" s="31"/>
      <c r="OMK27" s="31"/>
      <c r="OML27" s="31"/>
      <c r="OMM27" s="31"/>
      <c r="OMN27" s="31"/>
      <c r="OMO27" s="31"/>
      <c r="OMP27" s="31"/>
      <c r="OMQ27" s="31"/>
      <c r="OMR27" s="31"/>
      <c r="OMS27" s="31"/>
      <c r="OMT27" s="31"/>
      <c r="OMU27" s="31"/>
      <c r="OMV27" s="31"/>
      <c r="OMW27" s="31"/>
      <c r="OMX27" s="31"/>
      <c r="OMY27" s="31"/>
      <c r="OMZ27" s="31"/>
      <c r="ONA27" s="31"/>
      <c r="ONB27" s="31"/>
      <c r="ONC27" s="31"/>
      <c r="OND27" s="31"/>
      <c r="ONE27" s="31"/>
      <c r="ONF27" s="31"/>
      <c r="ONG27" s="31"/>
      <c r="ONH27" s="31"/>
      <c r="ONI27" s="31"/>
      <c r="ONJ27" s="31"/>
      <c r="ONK27" s="31"/>
      <c r="ONL27" s="31"/>
      <c r="ONM27" s="31"/>
      <c r="ONN27" s="31"/>
      <c r="ONO27" s="31"/>
      <c r="ONP27" s="31"/>
      <c r="ONQ27" s="31"/>
      <c r="ONR27" s="31"/>
      <c r="ONS27" s="31"/>
      <c r="ONT27" s="31"/>
      <c r="ONU27" s="31"/>
      <c r="ONV27" s="31"/>
      <c r="ONW27" s="31"/>
      <c r="ONX27" s="31"/>
      <c r="ONY27" s="31"/>
      <c r="ONZ27" s="31"/>
      <c r="OOA27" s="31"/>
      <c r="OOB27" s="31"/>
      <c r="OOC27" s="31"/>
      <c r="OOD27" s="31"/>
      <c r="OOE27" s="31"/>
      <c r="OOF27" s="31"/>
      <c r="OOG27" s="31"/>
      <c r="OOH27" s="31"/>
      <c r="OOI27" s="31"/>
      <c r="OOJ27" s="31"/>
      <c r="OOK27" s="31"/>
      <c r="OOL27" s="31"/>
      <c r="OOM27" s="31"/>
      <c r="OON27" s="31"/>
      <c r="OOO27" s="31"/>
      <c r="OOP27" s="31"/>
      <c r="OOQ27" s="31"/>
      <c r="OOR27" s="31"/>
      <c r="OOS27" s="31"/>
      <c r="OOT27" s="31"/>
      <c r="OOU27" s="31"/>
      <c r="OOV27" s="31"/>
      <c r="OOW27" s="31"/>
      <c r="OOX27" s="31"/>
      <c r="OOY27" s="31"/>
      <c r="OOZ27" s="31"/>
      <c r="OPA27" s="31"/>
      <c r="OPB27" s="31"/>
      <c r="OPC27" s="31"/>
      <c r="OPD27" s="31"/>
      <c r="OPE27" s="31"/>
      <c r="OPF27" s="31"/>
      <c r="OPG27" s="31"/>
      <c r="OPH27" s="31"/>
      <c r="OPI27" s="31"/>
      <c r="OPJ27" s="31"/>
      <c r="OPK27" s="31"/>
      <c r="OPL27" s="31"/>
      <c r="OPM27" s="31"/>
      <c r="OPN27" s="31"/>
      <c r="OPO27" s="31"/>
      <c r="OPP27" s="31"/>
      <c r="OPQ27" s="31"/>
      <c r="OPR27" s="31"/>
      <c r="OPS27" s="31"/>
      <c r="OPT27" s="31"/>
      <c r="OPU27" s="31"/>
      <c r="OPV27" s="31"/>
      <c r="OPW27" s="31"/>
      <c r="OPX27" s="31"/>
      <c r="OPY27" s="31"/>
      <c r="OPZ27" s="31"/>
      <c r="OQA27" s="31"/>
      <c r="OQB27" s="31"/>
      <c r="OQC27" s="31"/>
      <c r="OQD27" s="31"/>
      <c r="OQE27" s="31"/>
      <c r="OQF27" s="31"/>
      <c r="OQG27" s="31"/>
      <c r="OQH27" s="31"/>
      <c r="OQI27" s="31"/>
      <c r="OQJ27" s="31"/>
      <c r="OQK27" s="31"/>
      <c r="OQL27" s="31"/>
      <c r="OQM27" s="31"/>
      <c r="OQN27" s="31"/>
      <c r="OQO27" s="31"/>
      <c r="OQP27" s="31"/>
      <c r="OQQ27" s="31"/>
      <c r="OQR27" s="31"/>
      <c r="OQS27" s="31"/>
      <c r="OQT27" s="31"/>
      <c r="OQU27" s="31"/>
      <c r="OQV27" s="31"/>
      <c r="OQW27" s="31"/>
      <c r="OQX27" s="31"/>
      <c r="OQY27" s="31"/>
      <c r="OQZ27" s="31"/>
      <c r="ORA27" s="31"/>
      <c r="ORB27" s="31"/>
      <c r="ORC27" s="31"/>
      <c r="ORD27" s="31"/>
      <c r="ORE27" s="31"/>
      <c r="ORF27" s="31"/>
      <c r="ORG27" s="31"/>
      <c r="ORH27" s="31"/>
      <c r="ORI27" s="31"/>
      <c r="ORJ27" s="31"/>
      <c r="ORK27" s="31"/>
      <c r="ORL27" s="31"/>
      <c r="ORM27" s="31"/>
      <c r="ORN27" s="31"/>
      <c r="ORO27" s="31"/>
      <c r="ORP27" s="31"/>
      <c r="ORQ27" s="31"/>
      <c r="ORR27" s="31"/>
      <c r="ORS27" s="31"/>
      <c r="ORT27" s="31"/>
      <c r="ORU27" s="31"/>
      <c r="ORV27" s="31"/>
      <c r="ORW27" s="31"/>
      <c r="ORX27" s="31"/>
      <c r="ORY27" s="31"/>
      <c r="ORZ27" s="31"/>
      <c r="OSA27" s="31"/>
      <c r="OSB27" s="31"/>
      <c r="OSC27" s="31"/>
      <c r="OSD27" s="31"/>
      <c r="OSE27" s="31"/>
      <c r="OSF27" s="31"/>
      <c r="OSG27" s="31"/>
      <c r="OSH27" s="31"/>
      <c r="OSI27" s="31"/>
      <c r="OSJ27" s="31"/>
      <c r="OSK27" s="31"/>
      <c r="OSL27" s="31"/>
      <c r="OSM27" s="31"/>
      <c r="OSN27" s="31"/>
      <c r="OSO27" s="31"/>
      <c r="OSP27" s="31"/>
      <c r="OSQ27" s="31"/>
      <c r="OSR27" s="31"/>
      <c r="OSS27" s="31"/>
      <c r="OST27" s="31"/>
      <c r="OSU27" s="31"/>
      <c r="OSV27" s="31"/>
      <c r="OSW27" s="31"/>
      <c r="OSX27" s="31"/>
      <c r="OSY27" s="31"/>
      <c r="OSZ27" s="31"/>
      <c r="OTA27" s="31"/>
      <c r="OTB27" s="31"/>
      <c r="OTC27" s="31"/>
      <c r="OTD27" s="31"/>
      <c r="OTE27" s="31"/>
      <c r="OTF27" s="31"/>
      <c r="OTG27" s="31"/>
      <c r="OTH27" s="31"/>
      <c r="OTI27" s="31"/>
      <c r="OTJ27" s="31"/>
      <c r="OTK27" s="31"/>
      <c r="OTL27" s="31"/>
      <c r="OTM27" s="31"/>
      <c r="OTN27" s="31"/>
      <c r="OTO27" s="31"/>
      <c r="OTP27" s="31"/>
      <c r="OTQ27" s="31"/>
      <c r="OTR27" s="31"/>
      <c r="OTS27" s="31"/>
      <c r="OTT27" s="31"/>
      <c r="OTU27" s="31"/>
      <c r="OTV27" s="31"/>
      <c r="OTW27" s="31"/>
      <c r="OTX27" s="31"/>
      <c r="OTY27" s="31"/>
      <c r="OTZ27" s="31"/>
      <c r="OUA27" s="31"/>
      <c r="OUB27" s="31"/>
      <c r="OUC27" s="31"/>
      <c r="OUD27" s="31"/>
      <c r="OUE27" s="31"/>
      <c r="OUF27" s="31"/>
      <c r="OUG27" s="31"/>
      <c r="OUH27" s="31"/>
      <c r="OUI27" s="31"/>
      <c r="OUJ27" s="31"/>
      <c r="OUK27" s="31"/>
      <c r="OUL27" s="31"/>
      <c r="OUM27" s="31"/>
      <c r="OUN27" s="31"/>
      <c r="OUO27" s="31"/>
      <c r="OUP27" s="31"/>
      <c r="OUQ27" s="31"/>
      <c r="OUR27" s="31"/>
      <c r="OUS27" s="31"/>
      <c r="OUT27" s="31"/>
      <c r="OUU27" s="31"/>
      <c r="OUV27" s="31"/>
      <c r="OUW27" s="31"/>
      <c r="OUX27" s="31"/>
      <c r="OUY27" s="31"/>
      <c r="OUZ27" s="31"/>
      <c r="OVA27" s="31"/>
      <c r="OVB27" s="31"/>
      <c r="OVC27" s="31"/>
      <c r="OVD27" s="31"/>
      <c r="OVE27" s="31"/>
      <c r="OVF27" s="31"/>
      <c r="OVG27" s="31"/>
      <c r="OVH27" s="31"/>
      <c r="OVI27" s="31"/>
      <c r="OVJ27" s="31"/>
      <c r="OVK27" s="31"/>
      <c r="OVL27" s="31"/>
      <c r="OVM27" s="31"/>
      <c r="OVN27" s="31"/>
      <c r="OVO27" s="31"/>
      <c r="OVP27" s="31"/>
      <c r="OVQ27" s="31"/>
      <c r="OVR27" s="31"/>
      <c r="OVS27" s="31"/>
      <c r="OVT27" s="31"/>
      <c r="OVU27" s="31"/>
      <c r="OVV27" s="31"/>
      <c r="OVW27" s="31"/>
      <c r="OVX27" s="31"/>
      <c r="OVY27" s="31"/>
      <c r="OVZ27" s="31"/>
      <c r="OWA27" s="31"/>
      <c r="OWB27" s="31"/>
      <c r="OWC27" s="31"/>
      <c r="OWD27" s="31"/>
      <c r="OWE27" s="31"/>
      <c r="OWF27" s="31"/>
      <c r="OWG27" s="31"/>
      <c r="OWH27" s="31"/>
      <c r="OWI27" s="31"/>
      <c r="OWJ27" s="31"/>
      <c r="OWK27" s="31"/>
      <c r="OWL27" s="31"/>
      <c r="OWM27" s="31"/>
      <c r="OWN27" s="31"/>
      <c r="OWO27" s="31"/>
      <c r="OWP27" s="31"/>
      <c r="OWQ27" s="31"/>
      <c r="OWR27" s="31"/>
      <c r="OWS27" s="31"/>
      <c r="OWT27" s="31"/>
      <c r="OWU27" s="31"/>
      <c r="OWV27" s="31"/>
      <c r="OWW27" s="31"/>
      <c r="OWX27" s="31"/>
      <c r="OWY27" s="31"/>
      <c r="OWZ27" s="31"/>
      <c r="OXA27" s="31"/>
      <c r="OXB27" s="31"/>
      <c r="OXC27" s="31"/>
      <c r="OXD27" s="31"/>
      <c r="OXE27" s="31"/>
      <c r="OXF27" s="31"/>
      <c r="OXG27" s="31"/>
      <c r="OXH27" s="31"/>
      <c r="OXI27" s="31"/>
      <c r="OXJ27" s="31"/>
      <c r="OXK27" s="31"/>
      <c r="OXL27" s="31"/>
      <c r="OXM27" s="31"/>
      <c r="OXN27" s="31"/>
      <c r="OXO27" s="31"/>
      <c r="OXP27" s="31"/>
      <c r="OXQ27" s="31"/>
      <c r="OXR27" s="31"/>
      <c r="OXS27" s="31"/>
      <c r="OXT27" s="31"/>
      <c r="OXU27" s="31"/>
      <c r="OXV27" s="31"/>
      <c r="OXW27" s="31"/>
      <c r="OXX27" s="31"/>
      <c r="OXY27" s="31"/>
      <c r="OXZ27" s="31"/>
      <c r="OYA27" s="31"/>
      <c r="OYB27" s="31"/>
      <c r="OYC27" s="31"/>
      <c r="OYD27" s="31"/>
      <c r="OYE27" s="31"/>
      <c r="OYF27" s="31"/>
      <c r="OYG27" s="31"/>
      <c r="OYH27" s="31"/>
      <c r="OYI27" s="31"/>
      <c r="OYJ27" s="31"/>
      <c r="OYK27" s="31"/>
      <c r="OYL27" s="31"/>
      <c r="OYM27" s="31"/>
      <c r="OYN27" s="31"/>
      <c r="OYO27" s="31"/>
      <c r="OYP27" s="31"/>
      <c r="OYQ27" s="31"/>
      <c r="OYR27" s="31"/>
      <c r="OYS27" s="31"/>
      <c r="OYT27" s="31"/>
      <c r="OYU27" s="31"/>
      <c r="OYV27" s="31"/>
      <c r="OYW27" s="31"/>
      <c r="OYX27" s="31"/>
      <c r="OYY27" s="31"/>
      <c r="OYZ27" s="31"/>
      <c r="OZA27" s="31"/>
      <c r="OZB27" s="31"/>
      <c r="OZC27" s="31"/>
      <c r="OZD27" s="31"/>
      <c r="OZE27" s="31"/>
      <c r="OZF27" s="31"/>
      <c r="OZG27" s="31"/>
      <c r="OZH27" s="31"/>
      <c r="OZI27" s="31"/>
      <c r="OZJ27" s="31"/>
      <c r="OZK27" s="31"/>
      <c r="OZL27" s="31"/>
      <c r="OZM27" s="31"/>
      <c r="OZN27" s="31"/>
      <c r="OZO27" s="31"/>
      <c r="OZP27" s="31"/>
      <c r="OZQ27" s="31"/>
      <c r="OZR27" s="31"/>
      <c r="OZS27" s="31"/>
      <c r="OZT27" s="31"/>
      <c r="OZU27" s="31"/>
      <c r="OZV27" s="31"/>
      <c r="OZW27" s="31"/>
      <c r="OZX27" s="31"/>
      <c r="OZY27" s="31"/>
      <c r="OZZ27" s="31"/>
      <c r="PAA27" s="31"/>
      <c r="PAB27" s="31"/>
      <c r="PAC27" s="31"/>
      <c r="PAD27" s="31"/>
      <c r="PAE27" s="31"/>
      <c r="PAF27" s="31"/>
      <c r="PAG27" s="31"/>
      <c r="PAH27" s="31"/>
      <c r="PAI27" s="31"/>
      <c r="PAJ27" s="31"/>
      <c r="PAK27" s="31"/>
      <c r="PAL27" s="31"/>
      <c r="PAM27" s="31"/>
      <c r="PAN27" s="31"/>
      <c r="PAO27" s="31"/>
      <c r="PAP27" s="31"/>
      <c r="PAQ27" s="31"/>
      <c r="PAR27" s="31"/>
      <c r="PAS27" s="31"/>
      <c r="PAT27" s="31"/>
      <c r="PAU27" s="31"/>
      <c r="PAV27" s="31"/>
      <c r="PAW27" s="31"/>
      <c r="PAX27" s="31"/>
      <c r="PAY27" s="31"/>
      <c r="PAZ27" s="31"/>
      <c r="PBA27" s="31"/>
      <c r="PBB27" s="31"/>
      <c r="PBC27" s="31"/>
      <c r="PBD27" s="31"/>
      <c r="PBE27" s="31"/>
      <c r="PBF27" s="31"/>
      <c r="PBG27" s="31"/>
      <c r="PBH27" s="31"/>
      <c r="PBI27" s="31"/>
      <c r="PBJ27" s="31"/>
      <c r="PBK27" s="31"/>
      <c r="PBL27" s="31"/>
      <c r="PBM27" s="31"/>
      <c r="PBN27" s="31"/>
      <c r="PBO27" s="31"/>
      <c r="PBP27" s="31"/>
      <c r="PBQ27" s="31"/>
      <c r="PBR27" s="31"/>
      <c r="PBS27" s="31"/>
      <c r="PBT27" s="31"/>
      <c r="PBU27" s="31"/>
      <c r="PBV27" s="31"/>
      <c r="PBW27" s="31"/>
      <c r="PBX27" s="31"/>
      <c r="PBY27" s="31"/>
      <c r="PBZ27" s="31"/>
      <c r="PCA27" s="31"/>
      <c r="PCB27" s="31"/>
      <c r="PCC27" s="31"/>
      <c r="PCD27" s="31"/>
      <c r="PCE27" s="31"/>
      <c r="PCF27" s="31"/>
      <c r="PCG27" s="31"/>
      <c r="PCH27" s="31"/>
      <c r="PCI27" s="31"/>
      <c r="PCJ27" s="31"/>
      <c r="PCK27" s="31"/>
      <c r="PCL27" s="31"/>
      <c r="PCM27" s="31"/>
      <c r="PCN27" s="31"/>
      <c r="PCO27" s="31"/>
      <c r="PCP27" s="31"/>
      <c r="PCQ27" s="31"/>
      <c r="PCR27" s="31"/>
      <c r="PCS27" s="31"/>
      <c r="PCT27" s="31"/>
      <c r="PCU27" s="31"/>
      <c r="PCV27" s="31"/>
      <c r="PCW27" s="31"/>
      <c r="PCX27" s="31"/>
      <c r="PCY27" s="31"/>
      <c r="PCZ27" s="31"/>
      <c r="PDA27" s="31"/>
      <c r="PDB27" s="31"/>
      <c r="PDC27" s="31"/>
      <c r="PDD27" s="31"/>
      <c r="PDE27" s="31"/>
      <c r="PDF27" s="31"/>
      <c r="PDG27" s="31"/>
      <c r="PDH27" s="31"/>
      <c r="PDI27" s="31"/>
      <c r="PDJ27" s="31"/>
      <c r="PDK27" s="31"/>
      <c r="PDL27" s="31"/>
      <c r="PDM27" s="31"/>
      <c r="PDN27" s="31"/>
      <c r="PDO27" s="31"/>
      <c r="PDP27" s="31"/>
      <c r="PDQ27" s="31"/>
      <c r="PDR27" s="31"/>
      <c r="PDS27" s="31"/>
      <c r="PDT27" s="31"/>
      <c r="PDU27" s="31"/>
      <c r="PDV27" s="31"/>
      <c r="PDW27" s="31"/>
      <c r="PDX27" s="31"/>
      <c r="PDY27" s="31"/>
      <c r="PDZ27" s="31"/>
      <c r="PEA27" s="31"/>
      <c r="PEB27" s="31"/>
      <c r="PEC27" s="31"/>
      <c r="PED27" s="31"/>
      <c r="PEE27" s="31"/>
      <c r="PEF27" s="31"/>
      <c r="PEG27" s="31"/>
      <c r="PEH27" s="31"/>
      <c r="PEI27" s="31"/>
      <c r="PEJ27" s="31"/>
      <c r="PEK27" s="31"/>
      <c r="PEL27" s="31"/>
      <c r="PEM27" s="31"/>
      <c r="PEN27" s="31"/>
      <c r="PEO27" s="31"/>
      <c r="PEP27" s="31"/>
      <c r="PEQ27" s="31"/>
      <c r="PER27" s="31"/>
      <c r="PES27" s="31"/>
      <c r="PET27" s="31"/>
      <c r="PEU27" s="31"/>
      <c r="PEV27" s="31"/>
      <c r="PEW27" s="31"/>
      <c r="PEX27" s="31"/>
      <c r="PEY27" s="31"/>
      <c r="PEZ27" s="31"/>
      <c r="PFA27" s="31"/>
      <c r="PFB27" s="31"/>
      <c r="PFC27" s="31"/>
      <c r="PFD27" s="31"/>
      <c r="PFE27" s="31"/>
      <c r="PFF27" s="31"/>
      <c r="PFG27" s="31"/>
      <c r="PFH27" s="31"/>
      <c r="PFI27" s="31"/>
      <c r="PFJ27" s="31"/>
      <c r="PFK27" s="31"/>
      <c r="PFL27" s="31"/>
      <c r="PFM27" s="31"/>
      <c r="PFN27" s="31"/>
      <c r="PFO27" s="31"/>
      <c r="PFP27" s="31"/>
      <c r="PFQ27" s="31"/>
      <c r="PFR27" s="31"/>
      <c r="PFS27" s="31"/>
      <c r="PFT27" s="31"/>
      <c r="PFU27" s="31"/>
      <c r="PFV27" s="31"/>
      <c r="PFW27" s="31"/>
      <c r="PFX27" s="31"/>
      <c r="PFY27" s="31"/>
      <c r="PFZ27" s="31"/>
      <c r="PGA27" s="31"/>
      <c r="PGB27" s="31"/>
      <c r="PGC27" s="31"/>
      <c r="PGD27" s="31"/>
      <c r="PGE27" s="31"/>
      <c r="PGF27" s="31"/>
      <c r="PGG27" s="31"/>
      <c r="PGH27" s="31"/>
      <c r="PGI27" s="31"/>
      <c r="PGJ27" s="31"/>
      <c r="PGK27" s="31"/>
      <c r="PGL27" s="31"/>
      <c r="PGM27" s="31"/>
      <c r="PGN27" s="31"/>
      <c r="PGO27" s="31"/>
      <c r="PGP27" s="31"/>
      <c r="PGQ27" s="31"/>
      <c r="PGR27" s="31"/>
      <c r="PGS27" s="31"/>
      <c r="PGT27" s="31"/>
      <c r="PGU27" s="31"/>
      <c r="PGV27" s="31"/>
      <c r="PGW27" s="31"/>
      <c r="PGX27" s="31"/>
      <c r="PGY27" s="31"/>
      <c r="PGZ27" s="31"/>
      <c r="PHA27" s="31"/>
      <c r="PHB27" s="31"/>
      <c r="PHC27" s="31"/>
      <c r="PHD27" s="31"/>
      <c r="PHE27" s="31"/>
      <c r="PHF27" s="31"/>
      <c r="PHG27" s="31"/>
      <c r="PHH27" s="31"/>
      <c r="PHI27" s="31"/>
      <c r="PHJ27" s="31"/>
      <c r="PHK27" s="31"/>
      <c r="PHL27" s="31"/>
      <c r="PHM27" s="31"/>
      <c r="PHN27" s="31"/>
      <c r="PHO27" s="31"/>
      <c r="PHP27" s="31"/>
      <c r="PHQ27" s="31"/>
      <c r="PHR27" s="31"/>
      <c r="PHS27" s="31"/>
      <c r="PHT27" s="31"/>
      <c r="PHU27" s="31"/>
      <c r="PHV27" s="31"/>
      <c r="PHW27" s="31"/>
      <c r="PHX27" s="31"/>
      <c r="PHY27" s="31"/>
      <c r="PHZ27" s="31"/>
      <c r="PIA27" s="31"/>
      <c r="PIB27" s="31"/>
      <c r="PIC27" s="31"/>
      <c r="PID27" s="31"/>
      <c r="PIE27" s="31"/>
      <c r="PIF27" s="31"/>
      <c r="PIG27" s="31"/>
      <c r="PIH27" s="31"/>
      <c r="PII27" s="31"/>
      <c r="PIJ27" s="31"/>
      <c r="PIK27" s="31"/>
      <c r="PIL27" s="31"/>
      <c r="PIM27" s="31"/>
      <c r="PIN27" s="31"/>
      <c r="PIO27" s="31"/>
      <c r="PIP27" s="31"/>
      <c r="PIQ27" s="31"/>
      <c r="PIR27" s="31"/>
      <c r="PIS27" s="31"/>
      <c r="PIT27" s="31"/>
      <c r="PIU27" s="31"/>
      <c r="PIV27" s="31"/>
      <c r="PIW27" s="31"/>
      <c r="PIX27" s="31"/>
      <c r="PIY27" s="31"/>
      <c r="PIZ27" s="31"/>
      <c r="PJA27" s="31"/>
      <c r="PJB27" s="31"/>
      <c r="PJC27" s="31"/>
      <c r="PJD27" s="31"/>
      <c r="PJE27" s="31"/>
      <c r="PJF27" s="31"/>
      <c r="PJG27" s="31"/>
      <c r="PJH27" s="31"/>
      <c r="PJI27" s="31"/>
      <c r="PJJ27" s="31"/>
      <c r="PJK27" s="31"/>
      <c r="PJL27" s="31"/>
      <c r="PJM27" s="31"/>
      <c r="PJN27" s="31"/>
      <c r="PJO27" s="31"/>
      <c r="PJP27" s="31"/>
      <c r="PJQ27" s="31"/>
      <c r="PJR27" s="31"/>
      <c r="PJS27" s="31"/>
      <c r="PJT27" s="31"/>
      <c r="PJU27" s="31"/>
      <c r="PJV27" s="31"/>
      <c r="PJW27" s="31"/>
      <c r="PJX27" s="31"/>
      <c r="PJY27" s="31"/>
      <c r="PJZ27" s="31"/>
      <c r="PKA27" s="31"/>
      <c r="PKB27" s="31"/>
      <c r="PKC27" s="31"/>
      <c r="PKD27" s="31"/>
      <c r="PKE27" s="31"/>
      <c r="PKF27" s="31"/>
      <c r="PKG27" s="31"/>
      <c r="PKH27" s="31"/>
      <c r="PKI27" s="31"/>
      <c r="PKJ27" s="31"/>
      <c r="PKK27" s="31"/>
      <c r="PKL27" s="31"/>
      <c r="PKM27" s="31"/>
      <c r="PKN27" s="31"/>
      <c r="PKO27" s="31"/>
      <c r="PKP27" s="31"/>
      <c r="PKQ27" s="31"/>
      <c r="PKR27" s="31"/>
      <c r="PKS27" s="31"/>
      <c r="PKT27" s="31"/>
      <c r="PKU27" s="31"/>
      <c r="PKV27" s="31"/>
      <c r="PKW27" s="31"/>
      <c r="PKX27" s="31"/>
      <c r="PKY27" s="31"/>
      <c r="PKZ27" s="31"/>
      <c r="PLA27" s="31"/>
      <c r="PLB27" s="31"/>
      <c r="PLC27" s="31"/>
      <c r="PLD27" s="31"/>
      <c r="PLE27" s="31"/>
      <c r="PLF27" s="31"/>
      <c r="PLG27" s="31"/>
      <c r="PLH27" s="31"/>
      <c r="PLI27" s="31"/>
      <c r="PLJ27" s="31"/>
      <c r="PLK27" s="31"/>
      <c r="PLL27" s="31"/>
      <c r="PLM27" s="31"/>
      <c r="PLN27" s="31"/>
      <c r="PLO27" s="31"/>
      <c r="PLP27" s="31"/>
      <c r="PLQ27" s="31"/>
      <c r="PLR27" s="31"/>
      <c r="PLS27" s="31"/>
      <c r="PLT27" s="31"/>
      <c r="PLU27" s="31"/>
      <c r="PLV27" s="31"/>
      <c r="PLW27" s="31"/>
      <c r="PLX27" s="31"/>
      <c r="PLY27" s="31"/>
      <c r="PLZ27" s="31"/>
      <c r="PMA27" s="31"/>
      <c r="PMB27" s="31"/>
      <c r="PMC27" s="31"/>
      <c r="PMD27" s="31"/>
      <c r="PME27" s="31"/>
      <c r="PMF27" s="31"/>
      <c r="PMG27" s="31"/>
      <c r="PMH27" s="31"/>
      <c r="PMI27" s="31"/>
      <c r="PMJ27" s="31"/>
      <c r="PMK27" s="31"/>
      <c r="PML27" s="31"/>
      <c r="PMM27" s="31"/>
      <c r="PMN27" s="31"/>
      <c r="PMO27" s="31"/>
      <c r="PMP27" s="31"/>
      <c r="PMQ27" s="31"/>
      <c r="PMR27" s="31"/>
      <c r="PMS27" s="31"/>
      <c r="PMT27" s="31"/>
      <c r="PMU27" s="31"/>
      <c r="PMV27" s="31"/>
      <c r="PMW27" s="31"/>
      <c r="PMX27" s="31"/>
      <c r="PMY27" s="31"/>
      <c r="PMZ27" s="31"/>
      <c r="PNA27" s="31"/>
      <c r="PNB27" s="31"/>
      <c r="PNC27" s="31"/>
      <c r="PND27" s="31"/>
      <c r="PNE27" s="31"/>
      <c r="PNF27" s="31"/>
      <c r="PNG27" s="31"/>
      <c r="PNH27" s="31"/>
      <c r="PNI27" s="31"/>
      <c r="PNJ27" s="31"/>
      <c r="PNK27" s="31"/>
      <c r="PNL27" s="31"/>
      <c r="PNM27" s="31"/>
      <c r="PNN27" s="31"/>
      <c r="PNO27" s="31"/>
      <c r="PNP27" s="31"/>
      <c r="PNQ27" s="31"/>
      <c r="PNR27" s="31"/>
      <c r="PNS27" s="31"/>
      <c r="PNT27" s="31"/>
      <c r="PNU27" s="31"/>
      <c r="PNV27" s="31"/>
      <c r="PNW27" s="31"/>
      <c r="PNX27" s="31"/>
      <c r="PNY27" s="31"/>
      <c r="PNZ27" s="31"/>
      <c r="POA27" s="31"/>
      <c r="POB27" s="31"/>
      <c r="POC27" s="31"/>
      <c r="POD27" s="31"/>
      <c r="POE27" s="31"/>
      <c r="POF27" s="31"/>
      <c r="POG27" s="31"/>
      <c r="POH27" s="31"/>
      <c r="POI27" s="31"/>
      <c r="POJ27" s="31"/>
      <c r="POK27" s="31"/>
      <c r="POL27" s="31"/>
      <c r="POM27" s="31"/>
      <c r="PON27" s="31"/>
      <c r="POO27" s="31"/>
      <c r="POP27" s="31"/>
      <c r="POQ27" s="31"/>
      <c r="POR27" s="31"/>
      <c r="POS27" s="31"/>
      <c r="POT27" s="31"/>
      <c r="POU27" s="31"/>
      <c r="POV27" s="31"/>
      <c r="POW27" s="31"/>
      <c r="POX27" s="31"/>
      <c r="POY27" s="31"/>
      <c r="POZ27" s="31"/>
      <c r="PPA27" s="31"/>
      <c r="PPB27" s="31"/>
      <c r="PPC27" s="31"/>
      <c r="PPD27" s="31"/>
      <c r="PPE27" s="31"/>
      <c r="PPF27" s="31"/>
      <c r="PPG27" s="31"/>
      <c r="PPH27" s="31"/>
      <c r="PPI27" s="31"/>
      <c r="PPJ27" s="31"/>
      <c r="PPK27" s="31"/>
      <c r="PPL27" s="31"/>
      <c r="PPM27" s="31"/>
      <c r="PPN27" s="31"/>
      <c r="PPO27" s="31"/>
      <c r="PPP27" s="31"/>
      <c r="PPQ27" s="31"/>
      <c r="PPR27" s="31"/>
      <c r="PPS27" s="31"/>
      <c r="PPT27" s="31"/>
      <c r="PPU27" s="31"/>
      <c r="PPV27" s="31"/>
      <c r="PPW27" s="31"/>
      <c r="PPX27" s="31"/>
      <c r="PPY27" s="31"/>
      <c r="PPZ27" s="31"/>
      <c r="PQA27" s="31"/>
      <c r="PQB27" s="31"/>
      <c r="PQC27" s="31"/>
      <c r="PQD27" s="31"/>
      <c r="PQE27" s="31"/>
      <c r="PQF27" s="31"/>
      <c r="PQG27" s="31"/>
      <c r="PQH27" s="31"/>
      <c r="PQI27" s="31"/>
      <c r="PQJ27" s="31"/>
      <c r="PQK27" s="31"/>
      <c r="PQL27" s="31"/>
      <c r="PQM27" s="31"/>
      <c r="PQN27" s="31"/>
      <c r="PQO27" s="31"/>
      <c r="PQP27" s="31"/>
      <c r="PQQ27" s="31"/>
      <c r="PQR27" s="31"/>
      <c r="PQS27" s="31"/>
      <c r="PQT27" s="31"/>
      <c r="PQU27" s="31"/>
      <c r="PQV27" s="31"/>
      <c r="PQW27" s="31"/>
      <c r="PQX27" s="31"/>
      <c r="PQY27" s="31"/>
      <c r="PQZ27" s="31"/>
      <c r="PRA27" s="31"/>
      <c r="PRB27" s="31"/>
      <c r="PRC27" s="31"/>
      <c r="PRD27" s="31"/>
      <c r="PRE27" s="31"/>
      <c r="PRF27" s="31"/>
      <c r="PRG27" s="31"/>
      <c r="PRH27" s="31"/>
      <c r="PRI27" s="31"/>
      <c r="PRJ27" s="31"/>
      <c r="PRK27" s="31"/>
      <c r="PRL27" s="31"/>
      <c r="PRM27" s="31"/>
      <c r="PRN27" s="31"/>
      <c r="PRO27" s="31"/>
      <c r="PRP27" s="31"/>
      <c r="PRQ27" s="31"/>
      <c r="PRR27" s="31"/>
      <c r="PRS27" s="31"/>
      <c r="PRT27" s="31"/>
      <c r="PRU27" s="31"/>
      <c r="PRV27" s="31"/>
      <c r="PRW27" s="31"/>
      <c r="PRX27" s="31"/>
      <c r="PRY27" s="31"/>
      <c r="PRZ27" s="31"/>
      <c r="PSA27" s="31"/>
      <c r="PSB27" s="31"/>
      <c r="PSC27" s="31"/>
      <c r="PSD27" s="31"/>
      <c r="PSE27" s="31"/>
      <c r="PSF27" s="31"/>
      <c r="PSG27" s="31"/>
      <c r="PSH27" s="31"/>
      <c r="PSI27" s="31"/>
      <c r="PSJ27" s="31"/>
      <c r="PSK27" s="31"/>
      <c r="PSL27" s="31"/>
      <c r="PSM27" s="31"/>
      <c r="PSN27" s="31"/>
      <c r="PSO27" s="31"/>
      <c r="PSP27" s="31"/>
      <c r="PSQ27" s="31"/>
      <c r="PSR27" s="31"/>
      <c r="PSS27" s="31"/>
      <c r="PST27" s="31"/>
      <c r="PSU27" s="31"/>
      <c r="PSV27" s="31"/>
      <c r="PSW27" s="31"/>
      <c r="PSX27" s="31"/>
      <c r="PSY27" s="31"/>
      <c r="PSZ27" s="31"/>
      <c r="PTA27" s="31"/>
      <c r="PTB27" s="31"/>
      <c r="PTC27" s="31"/>
      <c r="PTD27" s="31"/>
      <c r="PTE27" s="31"/>
      <c r="PTF27" s="31"/>
      <c r="PTG27" s="31"/>
      <c r="PTH27" s="31"/>
      <c r="PTI27" s="31"/>
      <c r="PTJ27" s="31"/>
      <c r="PTK27" s="31"/>
      <c r="PTL27" s="31"/>
      <c r="PTM27" s="31"/>
      <c r="PTN27" s="31"/>
      <c r="PTO27" s="31"/>
      <c r="PTP27" s="31"/>
      <c r="PTQ27" s="31"/>
      <c r="PTR27" s="31"/>
      <c r="PTS27" s="31"/>
      <c r="PTT27" s="31"/>
      <c r="PTU27" s="31"/>
      <c r="PTV27" s="31"/>
      <c r="PTW27" s="31"/>
      <c r="PTX27" s="31"/>
      <c r="PTY27" s="31"/>
      <c r="PTZ27" s="31"/>
      <c r="PUA27" s="31"/>
      <c r="PUB27" s="31"/>
      <c r="PUC27" s="31"/>
      <c r="PUD27" s="31"/>
      <c r="PUE27" s="31"/>
      <c r="PUF27" s="31"/>
      <c r="PUG27" s="31"/>
      <c r="PUH27" s="31"/>
      <c r="PUI27" s="31"/>
      <c r="PUJ27" s="31"/>
      <c r="PUK27" s="31"/>
      <c r="PUL27" s="31"/>
      <c r="PUM27" s="31"/>
      <c r="PUN27" s="31"/>
      <c r="PUO27" s="31"/>
      <c r="PUP27" s="31"/>
      <c r="PUQ27" s="31"/>
      <c r="PUR27" s="31"/>
      <c r="PUS27" s="31"/>
      <c r="PUT27" s="31"/>
      <c r="PUU27" s="31"/>
      <c r="PUV27" s="31"/>
      <c r="PUW27" s="31"/>
      <c r="PUX27" s="31"/>
      <c r="PUY27" s="31"/>
      <c r="PUZ27" s="31"/>
      <c r="PVA27" s="31"/>
      <c r="PVB27" s="31"/>
      <c r="PVC27" s="31"/>
      <c r="PVD27" s="31"/>
      <c r="PVE27" s="31"/>
      <c r="PVF27" s="31"/>
      <c r="PVG27" s="31"/>
      <c r="PVH27" s="31"/>
      <c r="PVI27" s="31"/>
      <c r="PVJ27" s="31"/>
      <c r="PVK27" s="31"/>
      <c r="PVL27" s="31"/>
      <c r="PVM27" s="31"/>
      <c r="PVN27" s="31"/>
      <c r="PVO27" s="31"/>
      <c r="PVP27" s="31"/>
      <c r="PVQ27" s="31"/>
      <c r="PVR27" s="31"/>
      <c r="PVS27" s="31"/>
      <c r="PVT27" s="31"/>
      <c r="PVU27" s="31"/>
      <c r="PVV27" s="31"/>
      <c r="PVW27" s="31"/>
      <c r="PVX27" s="31"/>
      <c r="PVY27" s="31"/>
      <c r="PVZ27" s="31"/>
      <c r="PWA27" s="31"/>
      <c r="PWB27" s="31"/>
      <c r="PWC27" s="31"/>
      <c r="PWD27" s="31"/>
      <c r="PWE27" s="31"/>
      <c r="PWF27" s="31"/>
      <c r="PWG27" s="31"/>
      <c r="PWH27" s="31"/>
      <c r="PWI27" s="31"/>
      <c r="PWJ27" s="31"/>
      <c r="PWK27" s="31"/>
      <c r="PWL27" s="31"/>
      <c r="PWM27" s="31"/>
      <c r="PWN27" s="31"/>
      <c r="PWO27" s="31"/>
      <c r="PWP27" s="31"/>
      <c r="PWQ27" s="31"/>
      <c r="PWR27" s="31"/>
      <c r="PWS27" s="31"/>
      <c r="PWT27" s="31"/>
      <c r="PWU27" s="31"/>
      <c r="PWV27" s="31"/>
      <c r="PWW27" s="31"/>
      <c r="PWX27" s="31"/>
      <c r="PWY27" s="31"/>
      <c r="PWZ27" s="31"/>
      <c r="PXA27" s="31"/>
      <c r="PXB27" s="31"/>
      <c r="PXC27" s="31"/>
      <c r="PXD27" s="31"/>
      <c r="PXE27" s="31"/>
      <c r="PXF27" s="31"/>
      <c r="PXG27" s="31"/>
      <c r="PXH27" s="31"/>
      <c r="PXI27" s="31"/>
      <c r="PXJ27" s="31"/>
      <c r="PXK27" s="31"/>
      <c r="PXL27" s="31"/>
      <c r="PXM27" s="31"/>
      <c r="PXN27" s="31"/>
      <c r="PXO27" s="31"/>
      <c r="PXP27" s="31"/>
      <c r="PXQ27" s="31"/>
      <c r="PXR27" s="31"/>
      <c r="PXS27" s="31"/>
      <c r="PXT27" s="31"/>
      <c r="PXU27" s="31"/>
      <c r="PXV27" s="31"/>
      <c r="PXW27" s="31"/>
      <c r="PXX27" s="31"/>
      <c r="PXY27" s="31"/>
      <c r="PXZ27" s="31"/>
      <c r="PYA27" s="31"/>
      <c r="PYB27" s="31"/>
      <c r="PYC27" s="31"/>
      <c r="PYD27" s="31"/>
      <c r="PYE27" s="31"/>
      <c r="PYF27" s="31"/>
      <c r="PYG27" s="31"/>
      <c r="PYH27" s="31"/>
      <c r="PYI27" s="31"/>
      <c r="PYJ27" s="31"/>
      <c r="PYK27" s="31"/>
      <c r="PYL27" s="31"/>
      <c r="PYM27" s="31"/>
      <c r="PYN27" s="31"/>
      <c r="PYO27" s="31"/>
      <c r="PYP27" s="31"/>
      <c r="PYQ27" s="31"/>
      <c r="PYR27" s="31"/>
      <c r="PYS27" s="31"/>
      <c r="PYT27" s="31"/>
      <c r="PYU27" s="31"/>
      <c r="PYV27" s="31"/>
      <c r="PYW27" s="31"/>
      <c r="PYX27" s="31"/>
      <c r="PYY27" s="31"/>
      <c r="PYZ27" s="31"/>
      <c r="PZA27" s="31"/>
      <c r="PZB27" s="31"/>
      <c r="PZC27" s="31"/>
      <c r="PZD27" s="31"/>
      <c r="PZE27" s="31"/>
      <c r="PZF27" s="31"/>
      <c r="PZG27" s="31"/>
      <c r="PZH27" s="31"/>
      <c r="PZI27" s="31"/>
      <c r="PZJ27" s="31"/>
      <c r="PZK27" s="31"/>
      <c r="PZL27" s="31"/>
      <c r="PZM27" s="31"/>
      <c r="PZN27" s="31"/>
      <c r="PZO27" s="31"/>
      <c r="PZP27" s="31"/>
      <c r="PZQ27" s="31"/>
      <c r="PZR27" s="31"/>
      <c r="PZS27" s="31"/>
      <c r="PZT27" s="31"/>
      <c r="PZU27" s="31"/>
      <c r="PZV27" s="31"/>
      <c r="PZW27" s="31"/>
      <c r="PZX27" s="31"/>
      <c r="PZY27" s="31"/>
      <c r="PZZ27" s="31"/>
      <c r="QAA27" s="31"/>
      <c r="QAB27" s="31"/>
      <c r="QAC27" s="31"/>
      <c r="QAD27" s="31"/>
      <c r="QAE27" s="31"/>
      <c r="QAF27" s="31"/>
      <c r="QAG27" s="31"/>
      <c r="QAH27" s="31"/>
      <c r="QAI27" s="31"/>
      <c r="QAJ27" s="31"/>
      <c r="QAK27" s="31"/>
      <c r="QAL27" s="31"/>
      <c r="QAM27" s="31"/>
      <c r="QAN27" s="31"/>
      <c r="QAO27" s="31"/>
      <c r="QAP27" s="31"/>
      <c r="QAQ27" s="31"/>
      <c r="QAR27" s="31"/>
      <c r="QAS27" s="31"/>
      <c r="QAT27" s="31"/>
      <c r="QAU27" s="31"/>
      <c r="QAV27" s="31"/>
      <c r="QAW27" s="31"/>
      <c r="QAX27" s="31"/>
      <c r="QAY27" s="31"/>
      <c r="QAZ27" s="31"/>
      <c r="QBA27" s="31"/>
      <c r="QBB27" s="31"/>
      <c r="QBC27" s="31"/>
      <c r="QBD27" s="31"/>
      <c r="QBE27" s="31"/>
      <c r="QBF27" s="31"/>
      <c r="QBG27" s="31"/>
      <c r="QBH27" s="31"/>
      <c r="QBI27" s="31"/>
      <c r="QBJ27" s="31"/>
      <c r="QBK27" s="31"/>
      <c r="QBL27" s="31"/>
      <c r="QBM27" s="31"/>
      <c r="QBN27" s="31"/>
      <c r="QBO27" s="31"/>
      <c r="QBP27" s="31"/>
      <c r="QBQ27" s="31"/>
      <c r="QBR27" s="31"/>
      <c r="QBS27" s="31"/>
      <c r="QBT27" s="31"/>
      <c r="QBU27" s="31"/>
      <c r="QBV27" s="31"/>
      <c r="QBW27" s="31"/>
      <c r="QBX27" s="31"/>
      <c r="QBY27" s="31"/>
      <c r="QBZ27" s="31"/>
      <c r="QCA27" s="31"/>
      <c r="QCB27" s="31"/>
      <c r="QCC27" s="31"/>
      <c r="QCD27" s="31"/>
      <c r="QCE27" s="31"/>
      <c r="QCF27" s="31"/>
      <c r="QCG27" s="31"/>
      <c r="QCH27" s="31"/>
      <c r="QCI27" s="31"/>
      <c r="QCJ27" s="31"/>
      <c r="QCK27" s="31"/>
      <c r="QCL27" s="31"/>
      <c r="QCM27" s="31"/>
      <c r="QCN27" s="31"/>
      <c r="QCO27" s="31"/>
      <c r="QCP27" s="31"/>
      <c r="QCQ27" s="31"/>
      <c r="QCR27" s="31"/>
      <c r="QCS27" s="31"/>
      <c r="QCT27" s="31"/>
      <c r="QCU27" s="31"/>
      <c r="QCV27" s="31"/>
      <c r="QCW27" s="31"/>
      <c r="QCX27" s="31"/>
      <c r="QCY27" s="31"/>
      <c r="QCZ27" s="31"/>
      <c r="QDA27" s="31"/>
      <c r="QDB27" s="31"/>
      <c r="QDC27" s="31"/>
      <c r="QDD27" s="31"/>
      <c r="QDE27" s="31"/>
      <c r="QDF27" s="31"/>
      <c r="QDG27" s="31"/>
      <c r="QDH27" s="31"/>
      <c r="QDI27" s="31"/>
      <c r="QDJ27" s="31"/>
      <c r="QDK27" s="31"/>
      <c r="QDL27" s="31"/>
      <c r="QDM27" s="31"/>
      <c r="QDN27" s="31"/>
      <c r="QDO27" s="31"/>
      <c r="QDP27" s="31"/>
      <c r="QDQ27" s="31"/>
      <c r="QDR27" s="31"/>
      <c r="QDS27" s="31"/>
      <c r="QDT27" s="31"/>
      <c r="QDU27" s="31"/>
      <c r="QDV27" s="31"/>
      <c r="QDW27" s="31"/>
      <c r="QDX27" s="31"/>
      <c r="QDY27" s="31"/>
      <c r="QDZ27" s="31"/>
      <c r="QEA27" s="31"/>
      <c r="QEB27" s="31"/>
      <c r="QEC27" s="31"/>
      <c r="QED27" s="31"/>
      <c r="QEE27" s="31"/>
      <c r="QEF27" s="31"/>
      <c r="QEG27" s="31"/>
      <c r="QEH27" s="31"/>
      <c r="QEI27" s="31"/>
      <c r="QEJ27" s="31"/>
      <c r="QEK27" s="31"/>
      <c r="QEL27" s="31"/>
      <c r="QEM27" s="31"/>
      <c r="QEN27" s="31"/>
      <c r="QEO27" s="31"/>
      <c r="QEP27" s="31"/>
      <c r="QEQ27" s="31"/>
      <c r="QER27" s="31"/>
      <c r="QES27" s="31"/>
      <c r="QET27" s="31"/>
      <c r="QEU27" s="31"/>
      <c r="QEV27" s="31"/>
      <c r="QEW27" s="31"/>
      <c r="QEX27" s="31"/>
      <c r="QEY27" s="31"/>
      <c r="QEZ27" s="31"/>
      <c r="QFA27" s="31"/>
      <c r="QFB27" s="31"/>
      <c r="QFC27" s="31"/>
      <c r="QFD27" s="31"/>
      <c r="QFE27" s="31"/>
      <c r="QFF27" s="31"/>
      <c r="QFG27" s="31"/>
      <c r="QFH27" s="31"/>
      <c r="QFI27" s="31"/>
      <c r="QFJ27" s="31"/>
      <c r="QFK27" s="31"/>
      <c r="QFL27" s="31"/>
      <c r="QFM27" s="31"/>
      <c r="QFN27" s="31"/>
      <c r="QFO27" s="31"/>
      <c r="QFP27" s="31"/>
      <c r="QFQ27" s="31"/>
      <c r="QFR27" s="31"/>
      <c r="QFS27" s="31"/>
      <c r="QFT27" s="31"/>
      <c r="QFU27" s="31"/>
      <c r="QFV27" s="31"/>
      <c r="QFW27" s="31"/>
      <c r="QFX27" s="31"/>
      <c r="QFY27" s="31"/>
      <c r="QFZ27" s="31"/>
      <c r="QGA27" s="31"/>
      <c r="QGB27" s="31"/>
      <c r="QGC27" s="31"/>
      <c r="QGD27" s="31"/>
      <c r="QGE27" s="31"/>
      <c r="QGF27" s="31"/>
      <c r="QGG27" s="31"/>
      <c r="QGH27" s="31"/>
      <c r="QGI27" s="31"/>
      <c r="QGJ27" s="31"/>
      <c r="QGK27" s="31"/>
      <c r="QGL27" s="31"/>
      <c r="QGM27" s="31"/>
      <c r="QGN27" s="31"/>
      <c r="QGO27" s="31"/>
      <c r="QGP27" s="31"/>
      <c r="QGQ27" s="31"/>
      <c r="QGR27" s="31"/>
      <c r="QGS27" s="31"/>
      <c r="QGT27" s="31"/>
      <c r="QGU27" s="31"/>
      <c r="QGV27" s="31"/>
      <c r="QGW27" s="31"/>
      <c r="QGX27" s="31"/>
      <c r="QGY27" s="31"/>
      <c r="QGZ27" s="31"/>
      <c r="QHA27" s="31"/>
      <c r="QHB27" s="31"/>
      <c r="QHC27" s="31"/>
      <c r="QHD27" s="31"/>
      <c r="QHE27" s="31"/>
      <c r="QHF27" s="31"/>
      <c r="QHG27" s="31"/>
      <c r="QHH27" s="31"/>
      <c r="QHI27" s="31"/>
      <c r="QHJ27" s="31"/>
      <c r="QHK27" s="31"/>
      <c r="QHL27" s="31"/>
      <c r="QHM27" s="31"/>
      <c r="QHN27" s="31"/>
      <c r="QHO27" s="31"/>
      <c r="QHP27" s="31"/>
      <c r="QHQ27" s="31"/>
      <c r="QHR27" s="31"/>
      <c r="QHS27" s="31"/>
      <c r="QHT27" s="31"/>
      <c r="QHU27" s="31"/>
      <c r="QHV27" s="31"/>
      <c r="QHW27" s="31"/>
      <c r="QHX27" s="31"/>
      <c r="QHY27" s="31"/>
      <c r="QHZ27" s="31"/>
      <c r="QIA27" s="31"/>
      <c r="QIB27" s="31"/>
      <c r="QIC27" s="31"/>
      <c r="QID27" s="31"/>
      <c r="QIE27" s="31"/>
      <c r="QIF27" s="31"/>
      <c r="QIG27" s="31"/>
      <c r="QIH27" s="31"/>
      <c r="QII27" s="31"/>
      <c r="QIJ27" s="31"/>
      <c r="QIK27" s="31"/>
      <c r="QIL27" s="31"/>
      <c r="QIM27" s="31"/>
      <c r="QIN27" s="31"/>
      <c r="QIO27" s="31"/>
      <c r="QIP27" s="31"/>
      <c r="QIQ27" s="31"/>
      <c r="QIR27" s="31"/>
      <c r="QIS27" s="31"/>
      <c r="QIT27" s="31"/>
      <c r="QIU27" s="31"/>
      <c r="QIV27" s="31"/>
      <c r="QIW27" s="31"/>
      <c r="QIX27" s="31"/>
      <c r="QIY27" s="31"/>
      <c r="QIZ27" s="31"/>
      <c r="QJA27" s="31"/>
      <c r="QJB27" s="31"/>
      <c r="QJC27" s="31"/>
      <c r="QJD27" s="31"/>
      <c r="QJE27" s="31"/>
      <c r="QJF27" s="31"/>
      <c r="QJG27" s="31"/>
      <c r="QJH27" s="31"/>
      <c r="QJI27" s="31"/>
      <c r="QJJ27" s="31"/>
      <c r="QJK27" s="31"/>
      <c r="QJL27" s="31"/>
      <c r="QJM27" s="31"/>
      <c r="QJN27" s="31"/>
      <c r="QJO27" s="31"/>
      <c r="QJP27" s="31"/>
      <c r="QJQ27" s="31"/>
      <c r="QJR27" s="31"/>
      <c r="QJS27" s="31"/>
      <c r="QJT27" s="31"/>
      <c r="QJU27" s="31"/>
      <c r="QJV27" s="31"/>
      <c r="QJW27" s="31"/>
      <c r="QJX27" s="31"/>
      <c r="QJY27" s="31"/>
      <c r="QJZ27" s="31"/>
      <c r="QKA27" s="31"/>
      <c r="QKB27" s="31"/>
      <c r="QKC27" s="31"/>
      <c r="QKD27" s="31"/>
      <c r="QKE27" s="31"/>
      <c r="QKF27" s="31"/>
      <c r="QKG27" s="31"/>
      <c r="QKH27" s="31"/>
      <c r="QKI27" s="31"/>
      <c r="QKJ27" s="31"/>
      <c r="QKK27" s="31"/>
      <c r="QKL27" s="31"/>
      <c r="QKM27" s="31"/>
      <c r="QKN27" s="31"/>
      <c r="QKO27" s="31"/>
      <c r="QKP27" s="31"/>
      <c r="QKQ27" s="31"/>
      <c r="QKR27" s="31"/>
      <c r="QKS27" s="31"/>
      <c r="QKT27" s="31"/>
      <c r="QKU27" s="31"/>
      <c r="QKV27" s="31"/>
      <c r="QKW27" s="31"/>
      <c r="QKX27" s="31"/>
      <c r="QKY27" s="31"/>
      <c r="QKZ27" s="31"/>
      <c r="QLA27" s="31"/>
      <c r="QLB27" s="31"/>
      <c r="QLC27" s="31"/>
      <c r="QLD27" s="31"/>
      <c r="QLE27" s="31"/>
      <c r="QLF27" s="31"/>
      <c r="QLG27" s="31"/>
      <c r="QLH27" s="31"/>
      <c r="QLI27" s="31"/>
      <c r="QLJ27" s="31"/>
      <c r="QLK27" s="31"/>
      <c r="QLL27" s="31"/>
      <c r="QLM27" s="31"/>
      <c r="QLN27" s="31"/>
      <c r="QLO27" s="31"/>
      <c r="QLP27" s="31"/>
      <c r="QLQ27" s="31"/>
      <c r="QLR27" s="31"/>
      <c r="QLS27" s="31"/>
      <c r="QLT27" s="31"/>
      <c r="QLU27" s="31"/>
      <c r="QLV27" s="31"/>
      <c r="QLW27" s="31"/>
      <c r="QLX27" s="31"/>
      <c r="QLY27" s="31"/>
      <c r="QLZ27" s="31"/>
      <c r="QMA27" s="31"/>
      <c r="QMB27" s="31"/>
      <c r="QMC27" s="31"/>
      <c r="QMD27" s="31"/>
      <c r="QME27" s="31"/>
      <c r="QMF27" s="31"/>
      <c r="QMG27" s="31"/>
      <c r="QMH27" s="31"/>
      <c r="QMI27" s="31"/>
      <c r="QMJ27" s="31"/>
      <c r="QMK27" s="31"/>
      <c r="QML27" s="31"/>
      <c r="QMM27" s="31"/>
      <c r="QMN27" s="31"/>
      <c r="QMO27" s="31"/>
      <c r="QMP27" s="31"/>
      <c r="QMQ27" s="31"/>
      <c r="QMR27" s="31"/>
      <c r="QMS27" s="31"/>
      <c r="QMT27" s="31"/>
      <c r="QMU27" s="31"/>
      <c r="QMV27" s="31"/>
      <c r="QMW27" s="31"/>
      <c r="QMX27" s="31"/>
      <c r="QMY27" s="31"/>
      <c r="QMZ27" s="31"/>
      <c r="QNA27" s="31"/>
      <c r="QNB27" s="31"/>
      <c r="QNC27" s="31"/>
      <c r="QND27" s="31"/>
      <c r="QNE27" s="31"/>
      <c r="QNF27" s="31"/>
      <c r="QNG27" s="31"/>
      <c r="QNH27" s="31"/>
      <c r="QNI27" s="31"/>
      <c r="QNJ27" s="31"/>
      <c r="QNK27" s="31"/>
      <c r="QNL27" s="31"/>
      <c r="QNM27" s="31"/>
      <c r="QNN27" s="31"/>
      <c r="QNO27" s="31"/>
      <c r="QNP27" s="31"/>
      <c r="QNQ27" s="31"/>
      <c r="QNR27" s="31"/>
      <c r="QNS27" s="31"/>
      <c r="QNT27" s="31"/>
      <c r="QNU27" s="31"/>
      <c r="QNV27" s="31"/>
      <c r="QNW27" s="31"/>
      <c r="QNX27" s="31"/>
      <c r="QNY27" s="31"/>
      <c r="QNZ27" s="31"/>
      <c r="QOA27" s="31"/>
      <c r="QOB27" s="31"/>
      <c r="QOC27" s="31"/>
      <c r="QOD27" s="31"/>
      <c r="QOE27" s="31"/>
      <c r="QOF27" s="31"/>
      <c r="QOG27" s="31"/>
      <c r="QOH27" s="31"/>
      <c r="QOI27" s="31"/>
      <c r="QOJ27" s="31"/>
      <c r="QOK27" s="31"/>
      <c r="QOL27" s="31"/>
      <c r="QOM27" s="31"/>
      <c r="QON27" s="31"/>
      <c r="QOO27" s="31"/>
      <c r="QOP27" s="31"/>
      <c r="QOQ27" s="31"/>
      <c r="QOR27" s="31"/>
      <c r="QOS27" s="31"/>
      <c r="QOT27" s="31"/>
      <c r="QOU27" s="31"/>
      <c r="QOV27" s="31"/>
      <c r="QOW27" s="31"/>
      <c r="QOX27" s="31"/>
      <c r="QOY27" s="31"/>
      <c r="QOZ27" s="31"/>
      <c r="QPA27" s="31"/>
      <c r="QPB27" s="31"/>
      <c r="QPC27" s="31"/>
      <c r="QPD27" s="31"/>
      <c r="QPE27" s="31"/>
      <c r="QPF27" s="31"/>
      <c r="QPG27" s="31"/>
      <c r="QPH27" s="31"/>
      <c r="QPI27" s="31"/>
      <c r="QPJ27" s="31"/>
      <c r="QPK27" s="31"/>
      <c r="QPL27" s="31"/>
      <c r="QPM27" s="31"/>
      <c r="QPN27" s="31"/>
      <c r="QPO27" s="31"/>
      <c r="QPP27" s="31"/>
      <c r="QPQ27" s="31"/>
      <c r="QPR27" s="31"/>
      <c r="QPS27" s="31"/>
      <c r="QPT27" s="31"/>
      <c r="QPU27" s="31"/>
      <c r="QPV27" s="31"/>
      <c r="QPW27" s="31"/>
      <c r="QPX27" s="31"/>
      <c r="QPY27" s="31"/>
      <c r="QPZ27" s="31"/>
      <c r="QQA27" s="31"/>
      <c r="QQB27" s="31"/>
      <c r="QQC27" s="31"/>
      <c r="QQD27" s="31"/>
      <c r="QQE27" s="31"/>
      <c r="QQF27" s="31"/>
      <c r="QQG27" s="31"/>
      <c r="QQH27" s="31"/>
      <c r="QQI27" s="31"/>
      <c r="QQJ27" s="31"/>
      <c r="QQK27" s="31"/>
      <c r="QQL27" s="31"/>
      <c r="QQM27" s="31"/>
      <c r="QQN27" s="31"/>
      <c r="QQO27" s="31"/>
      <c r="QQP27" s="31"/>
      <c r="QQQ27" s="31"/>
      <c r="QQR27" s="31"/>
      <c r="QQS27" s="31"/>
      <c r="QQT27" s="31"/>
      <c r="QQU27" s="31"/>
      <c r="QQV27" s="31"/>
      <c r="QQW27" s="31"/>
      <c r="QQX27" s="31"/>
      <c r="QQY27" s="31"/>
      <c r="QQZ27" s="31"/>
      <c r="QRA27" s="31"/>
      <c r="QRB27" s="31"/>
      <c r="QRC27" s="31"/>
      <c r="QRD27" s="31"/>
      <c r="QRE27" s="31"/>
      <c r="QRF27" s="31"/>
      <c r="QRG27" s="31"/>
      <c r="QRH27" s="31"/>
      <c r="QRI27" s="31"/>
      <c r="QRJ27" s="31"/>
      <c r="QRK27" s="31"/>
      <c r="QRL27" s="31"/>
      <c r="QRM27" s="31"/>
      <c r="QRN27" s="31"/>
      <c r="QRO27" s="31"/>
      <c r="QRP27" s="31"/>
      <c r="QRQ27" s="31"/>
      <c r="QRR27" s="31"/>
      <c r="QRS27" s="31"/>
      <c r="QRT27" s="31"/>
      <c r="QRU27" s="31"/>
      <c r="QRV27" s="31"/>
      <c r="QRW27" s="31"/>
      <c r="QRX27" s="31"/>
      <c r="QRY27" s="31"/>
      <c r="QRZ27" s="31"/>
      <c r="QSA27" s="31"/>
      <c r="QSB27" s="31"/>
      <c r="QSC27" s="31"/>
      <c r="QSD27" s="31"/>
      <c r="QSE27" s="31"/>
      <c r="QSF27" s="31"/>
      <c r="QSG27" s="31"/>
      <c r="QSH27" s="31"/>
      <c r="QSI27" s="31"/>
      <c r="QSJ27" s="31"/>
      <c r="QSK27" s="31"/>
      <c r="QSL27" s="31"/>
      <c r="QSM27" s="31"/>
      <c r="QSN27" s="31"/>
      <c r="QSO27" s="31"/>
      <c r="QSP27" s="31"/>
      <c r="QSQ27" s="31"/>
      <c r="QSR27" s="31"/>
      <c r="QSS27" s="31"/>
      <c r="QST27" s="31"/>
      <c r="QSU27" s="31"/>
      <c r="QSV27" s="31"/>
      <c r="QSW27" s="31"/>
      <c r="QSX27" s="31"/>
      <c r="QSY27" s="31"/>
      <c r="QSZ27" s="31"/>
      <c r="QTA27" s="31"/>
      <c r="QTB27" s="31"/>
      <c r="QTC27" s="31"/>
      <c r="QTD27" s="31"/>
      <c r="QTE27" s="31"/>
      <c r="QTF27" s="31"/>
      <c r="QTG27" s="31"/>
      <c r="QTH27" s="31"/>
      <c r="QTI27" s="31"/>
      <c r="QTJ27" s="31"/>
      <c r="QTK27" s="31"/>
      <c r="QTL27" s="31"/>
      <c r="QTM27" s="31"/>
      <c r="QTN27" s="31"/>
      <c r="QTO27" s="31"/>
      <c r="QTP27" s="31"/>
      <c r="QTQ27" s="31"/>
      <c r="QTR27" s="31"/>
      <c r="QTS27" s="31"/>
      <c r="QTT27" s="31"/>
      <c r="QTU27" s="31"/>
      <c r="QTV27" s="31"/>
      <c r="QTW27" s="31"/>
      <c r="QTX27" s="31"/>
      <c r="QTY27" s="31"/>
      <c r="QTZ27" s="31"/>
      <c r="QUA27" s="31"/>
      <c r="QUB27" s="31"/>
      <c r="QUC27" s="31"/>
      <c r="QUD27" s="31"/>
      <c r="QUE27" s="31"/>
      <c r="QUF27" s="31"/>
      <c r="QUG27" s="31"/>
      <c r="QUH27" s="31"/>
      <c r="QUI27" s="31"/>
      <c r="QUJ27" s="31"/>
      <c r="QUK27" s="31"/>
      <c r="QUL27" s="31"/>
      <c r="QUM27" s="31"/>
      <c r="QUN27" s="31"/>
      <c r="QUO27" s="31"/>
      <c r="QUP27" s="31"/>
      <c r="QUQ27" s="31"/>
      <c r="QUR27" s="31"/>
      <c r="QUS27" s="31"/>
      <c r="QUT27" s="31"/>
      <c r="QUU27" s="31"/>
      <c r="QUV27" s="31"/>
      <c r="QUW27" s="31"/>
      <c r="QUX27" s="31"/>
      <c r="QUY27" s="31"/>
      <c r="QUZ27" s="31"/>
      <c r="QVA27" s="31"/>
      <c r="QVB27" s="31"/>
      <c r="QVC27" s="31"/>
      <c r="QVD27" s="31"/>
      <c r="QVE27" s="31"/>
      <c r="QVF27" s="31"/>
      <c r="QVG27" s="31"/>
      <c r="QVH27" s="31"/>
      <c r="QVI27" s="31"/>
      <c r="QVJ27" s="31"/>
      <c r="QVK27" s="31"/>
      <c r="QVL27" s="31"/>
      <c r="QVM27" s="31"/>
      <c r="QVN27" s="31"/>
      <c r="QVO27" s="31"/>
      <c r="QVP27" s="31"/>
      <c r="QVQ27" s="31"/>
      <c r="QVR27" s="31"/>
      <c r="QVS27" s="31"/>
      <c r="QVT27" s="31"/>
      <c r="QVU27" s="31"/>
      <c r="QVV27" s="31"/>
      <c r="QVW27" s="31"/>
      <c r="QVX27" s="31"/>
      <c r="QVY27" s="31"/>
      <c r="QVZ27" s="31"/>
      <c r="QWA27" s="31"/>
      <c r="QWB27" s="31"/>
      <c r="QWC27" s="31"/>
      <c r="QWD27" s="31"/>
      <c r="QWE27" s="31"/>
      <c r="QWF27" s="31"/>
      <c r="QWG27" s="31"/>
      <c r="QWH27" s="31"/>
      <c r="QWI27" s="31"/>
      <c r="QWJ27" s="31"/>
      <c r="QWK27" s="31"/>
      <c r="QWL27" s="31"/>
      <c r="QWM27" s="31"/>
      <c r="QWN27" s="31"/>
      <c r="QWO27" s="31"/>
      <c r="QWP27" s="31"/>
      <c r="QWQ27" s="31"/>
      <c r="QWR27" s="31"/>
      <c r="QWS27" s="31"/>
      <c r="QWT27" s="31"/>
      <c r="QWU27" s="31"/>
      <c r="QWV27" s="31"/>
      <c r="QWW27" s="31"/>
      <c r="QWX27" s="31"/>
      <c r="QWY27" s="31"/>
      <c r="QWZ27" s="31"/>
      <c r="QXA27" s="31"/>
      <c r="QXB27" s="31"/>
      <c r="QXC27" s="31"/>
      <c r="QXD27" s="31"/>
      <c r="QXE27" s="31"/>
      <c r="QXF27" s="31"/>
      <c r="QXG27" s="31"/>
      <c r="QXH27" s="31"/>
      <c r="QXI27" s="31"/>
      <c r="QXJ27" s="31"/>
      <c r="QXK27" s="31"/>
      <c r="QXL27" s="31"/>
      <c r="QXM27" s="31"/>
      <c r="QXN27" s="31"/>
      <c r="QXO27" s="31"/>
      <c r="QXP27" s="31"/>
      <c r="QXQ27" s="31"/>
      <c r="QXR27" s="31"/>
      <c r="QXS27" s="31"/>
      <c r="QXT27" s="31"/>
      <c r="QXU27" s="31"/>
      <c r="QXV27" s="31"/>
      <c r="QXW27" s="31"/>
      <c r="QXX27" s="31"/>
      <c r="QXY27" s="31"/>
      <c r="QXZ27" s="31"/>
      <c r="QYA27" s="31"/>
      <c r="QYB27" s="31"/>
      <c r="QYC27" s="31"/>
      <c r="QYD27" s="31"/>
      <c r="QYE27" s="31"/>
      <c r="QYF27" s="31"/>
      <c r="QYG27" s="31"/>
      <c r="QYH27" s="31"/>
      <c r="QYI27" s="31"/>
      <c r="QYJ27" s="31"/>
      <c r="QYK27" s="31"/>
      <c r="QYL27" s="31"/>
      <c r="QYM27" s="31"/>
      <c r="QYN27" s="31"/>
      <c r="QYO27" s="31"/>
      <c r="QYP27" s="31"/>
      <c r="QYQ27" s="31"/>
      <c r="QYR27" s="31"/>
      <c r="QYS27" s="31"/>
      <c r="QYT27" s="31"/>
      <c r="QYU27" s="31"/>
      <c r="QYV27" s="31"/>
      <c r="QYW27" s="31"/>
      <c r="QYX27" s="31"/>
      <c r="QYY27" s="31"/>
      <c r="QYZ27" s="31"/>
      <c r="QZA27" s="31"/>
      <c r="QZB27" s="31"/>
      <c r="QZC27" s="31"/>
      <c r="QZD27" s="31"/>
      <c r="QZE27" s="31"/>
      <c r="QZF27" s="31"/>
      <c r="QZG27" s="31"/>
      <c r="QZH27" s="31"/>
      <c r="QZI27" s="31"/>
      <c r="QZJ27" s="31"/>
      <c r="QZK27" s="31"/>
      <c r="QZL27" s="31"/>
      <c r="QZM27" s="31"/>
      <c r="QZN27" s="31"/>
      <c r="QZO27" s="31"/>
      <c r="QZP27" s="31"/>
      <c r="QZQ27" s="31"/>
      <c r="QZR27" s="31"/>
      <c r="QZS27" s="31"/>
      <c r="QZT27" s="31"/>
      <c r="QZU27" s="31"/>
      <c r="QZV27" s="31"/>
      <c r="QZW27" s="31"/>
      <c r="QZX27" s="31"/>
      <c r="QZY27" s="31"/>
      <c r="QZZ27" s="31"/>
      <c r="RAA27" s="31"/>
      <c r="RAB27" s="31"/>
      <c r="RAC27" s="31"/>
      <c r="RAD27" s="31"/>
      <c r="RAE27" s="31"/>
      <c r="RAF27" s="31"/>
      <c r="RAG27" s="31"/>
      <c r="RAH27" s="31"/>
      <c r="RAI27" s="31"/>
      <c r="RAJ27" s="31"/>
      <c r="RAK27" s="31"/>
      <c r="RAL27" s="31"/>
      <c r="RAM27" s="31"/>
      <c r="RAN27" s="31"/>
      <c r="RAO27" s="31"/>
      <c r="RAP27" s="31"/>
      <c r="RAQ27" s="31"/>
      <c r="RAR27" s="31"/>
      <c r="RAS27" s="31"/>
      <c r="RAT27" s="31"/>
      <c r="RAU27" s="31"/>
      <c r="RAV27" s="31"/>
      <c r="RAW27" s="31"/>
      <c r="RAX27" s="31"/>
      <c r="RAY27" s="31"/>
      <c r="RAZ27" s="31"/>
      <c r="RBA27" s="31"/>
      <c r="RBB27" s="31"/>
      <c r="RBC27" s="31"/>
      <c r="RBD27" s="31"/>
      <c r="RBE27" s="31"/>
      <c r="RBF27" s="31"/>
      <c r="RBG27" s="31"/>
      <c r="RBH27" s="31"/>
      <c r="RBI27" s="31"/>
      <c r="RBJ27" s="31"/>
      <c r="RBK27" s="31"/>
      <c r="RBL27" s="31"/>
      <c r="RBM27" s="31"/>
      <c r="RBN27" s="31"/>
      <c r="RBO27" s="31"/>
      <c r="RBP27" s="31"/>
      <c r="RBQ27" s="31"/>
      <c r="RBR27" s="31"/>
      <c r="RBS27" s="31"/>
      <c r="RBT27" s="31"/>
      <c r="RBU27" s="31"/>
      <c r="RBV27" s="31"/>
      <c r="RBW27" s="31"/>
      <c r="RBX27" s="31"/>
      <c r="RBY27" s="31"/>
      <c r="RBZ27" s="31"/>
      <c r="RCA27" s="31"/>
      <c r="RCB27" s="31"/>
      <c r="RCC27" s="31"/>
      <c r="RCD27" s="31"/>
      <c r="RCE27" s="31"/>
      <c r="RCF27" s="31"/>
      <c r="RCG27" s="31"/>
      <c r="RCH27" s="31"/>
      <c r="RCI27" s="31"/>
      <c r="RCJ27" s="31"/>
      <c r="RCK27" s="31"/>
      <c r="RCL27" s="31"/>
      <c r="RCM27" s="31"/>
      <c r="RCN27" s="31"/>
      <c r="RCO27" s="31"/>
      <c r="RCP27" s="31"/>
      <c r="RCQ27" s="31"/>
      <c r="RCR27" s="31"/>
      <c r="RCS27" s="31"/>
      <c r="RCT27" s="31"/>
      <c r="RCU27" s="31"/>
      <c r="RCV27" s="31"/>
      <c r="RCW27" s="31"/>
      <c r="RCX27" s="31"/>
      <c r="RCY27" s="31"/>
      <c r="RCZ27" s="31"/>
      <c r="RDA27" s="31"/>
      <c r="RDB27" s="31"/>
      <c r="RDC27" s="31"/>
      <c r="RDD27" s="31"/>
      <c r="RDE27" s="31"/>
      <c r="RDF27" s="31"/>
      <c r="RDG27" s="31"/>
      <c r="RDH27" s="31"/>
      <c r="RDI27" s="31"/>
      <c r="RDJ27" s="31"/>
      <c r="RDK27" s="31"/>
      <c r="RDL27" s="31"/>
      <c r="RDM27" s="31"/>
      <c r="RDN27" s="31"/>
      <c r="RDO27" s="31"/>
      <c r="RDP27" s="31"/>
      <c r="RDQ27" s="31"/>
      <c r="RDR27" s="31"/>
      <c r="RDS27" s="31"/>
      <c r="RDT27" s="31"/>
      <c r="RDU27" s="31"/>
      <c r="RDV27" s="31"/>
      <c r="RDW27" s="31"/>
      <c r="RDX27" s="31"/>
      <c r="RDY27" s="31"/>
      <c r="RDZ27" s="31"/>
      <c r="REA27" s="31"/>
      <c r="REB27" s="31"/>
      <c r="REC27" s="31"/>
      <c r="RED27" s="31"/>
      <c r="REE27" s="31"/>
      <c r="REF27" s="31"/>
      <c r="REG27" s="31"/>
      <c r="REH27" s="31"/>
      <c r="REI27" s="31"/>
      <c r="REJ27" s="31"/>
      <c r="REK27" s="31"/>
      <c r="REL27" s="31"/>
      <c r="REM27" s="31"/>
      <c r="REN27" s="31"/>
      <c r="REO27" s="31"/>
      <c r="REP27" s="31"/>
      <c r="REQ27" s="31"/>
      <c r="RER27" s="31"/>
      <c r="RES27" s="31"/>
      <c r="RET27" s="31"/>
      <c r="REU27" s="31"/>
      <c r="REV27" s="31"/>
      <c r="REW27" s="31"/>
      <c r="REX27" s="31"/>
      <c r="REY27" s="31"/>
      <c r="REZ27" s="31"/>
      <c r="RFA27" s="31"/>
      <c r="RFB27" s="31"/>
      <c r="RFC27" s="31"/>
      <c r="RFD27" s="31"/>
      <c r="RFE27" s="31"/>
      <c r="RFF27" s="31"/>
      <c r="RFG27" s="31"/>
      <c r="RFH27" s="31"/>
      <c r="RFI27" s="31"/>
      <c r="RFJ27" s="31"/>
      <c r="RFK27" s="31"/>
      <c r="RFL27" s="31"/>
      <c r="RFM27" s="31"/>
      <c r="RFN27" s="31"/>
      <c r="RFO27" s="31"/>
      <c r="RFP27" s="31"/>
      <c r="RFQ27" s="31"/>
      <c r="RFR27" s="31"/>
      <c r="RFS27" s="31"/>
      <c r="RFT27" s="31"/>
      <c r="RFU27" s="31"/>
      <c r="RFV27" s="31"/>
      <c r="RFW27" s="31"/>
      <c r="RFX27" s="31"/>
      <c r="RFY27" s="31"/>
      <c r="RFZ27" s="31"/>
      <c r="RGA27" s="31"/>
      <c r="RGB27" s="31"/>
      <c r="RGC27" s="31"/>
      <c r="RGD27" s="31"/>
      <c r="RGE27" s="31"/>
      <c r="RGF27" s="31"/>
      <c r="RGG27" s="31"/>
      <c r="RGH27" s="31"/>
      <c r="RGI27" s="31"/>
      <c r="RGJ27" s="31"/>
      <c r="RGK27" s="31"/>
      <c r="RGL27" s="31"/>
      <c r="RGM27" s="31"/>
      <c r="RGN27" s="31"/>
      <c r="RGO27" s="31"/>
      <c r="RGP27" s="31"/>
      <c r="RGQ27" s="31"/>
      <c r="RGR27" s="31"/>
      <c r="RGS27" s="31"/>
      <c r="RGT27" s="31"/>
      <c r="RGU27" s="31"/>
      <c r="RGV27" s="31"/>
      <c r="RGW27" s="31"/>
      <c r="RGX27" s="31"/>
      <c r="RGY27" s="31"/>
      <c r="RGZ27" s="31"/>
      <c r="RHA27" s="31"/>
      <c r="RHB27" s="31"/>
      <c r="RHC27" s="31"/>
      <c r="RHD27" s="31"/>
      <c r="RHE27" s="31"/>
      <c r="RHF27" s="31"/>
      <c r="RHG27" s="31"/>
      <c r="RHH27" s="31"/>
      <c r="RHI27" s="31"/>
      <c r="RHJ27" s="31"/>
      <c r="RHK27" s="31"/>
      <c r="RHL27" s="31"/>
      <c r="RHM27" s="31"/>
      <c r="RHN27" s="31"/>
      <c r="RHO27" s="31"/>
      <c r="RHP27" s="31"/>
      <c r="RHQ27" s="31"/>
      <c r="RHR27" s="31"/>
      <c r="RHS27" s="31"/>
      <c r="RHT27" s="31"/>
      <c r="RHU27" s="31"/>
      <c r="RHV27" s="31"/>
      <c r="RHW27" s="31"/>
      <c r="RHX27" s="31"/>
      <c r="RHY27" s="31"/>
      <c r="RHZ27" s="31"/>
      <c r="RIA27" s="31"/>
      <c r="RIB27" s="31"/>
      <c r="RIC27" s="31"/>
      <c r="RID27" s="31"/>
      <c r="RIE27" s="31"/>
      <c r="RIF27" s="31"/>
      <c r="RIG27" s="31"/>
      <c r="RIH27" s="31"/>
      <c r="RII27" s="31"/>
      <c r="RIJ27" s="31"/>
      <c r="RIK27" s="31"/>
      <c r="RIL27" s="31"/>
      <c r="RIM27" s="31"/>
      <c r="RIN27" s="31"/>
      <c r="RIO27" s="31"/>
      <c r="RIP27" s="31"/>
      <c r="RIQ27" s="31"/>
      <c r="RIR27" s="31"/>
      <c r="RIS27" s="31"/>
      <c r="RIT27" s="31"/>
      <c r="RIU27" s="31"/>
      <c r="RIV27" s="31"/>
      <c r="RIW27" s="31"/>
      <c r="RIX27" s="31"/>
      <c r="RIY27" s="31"/>
      <c r="RIZ27" s="31"/>
      <c r="RJA27" s="31"/>
      <c r="RJB27" s="31"/>
      <c r="RJC27" s="31"/>
      <c r="RJD27" s="31"/>
      <c r="RJE27" s="31"/>
      <c r="RJF27" s="31"/>
      <c r="RJG27" s="31"/>
      <c r="RJH27" s="31"/>
      <c r="RJI27" s="31"/>
      <c r="RJJ27" s="31"/>
      <c r="RJK27" s="31"/>
      <c r="RJL27" s="31"/>
      <c r="RJM27" s="31"/>
      <c r="RJN27" s="31"/>
      <c r="RJO27" s="31"/>
      <c r="RJP27" s="31"/>
      <c r="RJQ27" s="31"/>
      <c r="RJR27" s="31"/>
      <c r="RJS27" s="31"/>
      <c r="RJT27" s="31"/>
      <c r="RJU27" s="31"/>
      <c r="RJV27" s="31"/>
      <c r="RJW27" s="31"/>
      <c r="RJX27" s="31"/>
      <c r="RJY27" s="31"/>
      <c r="RJZ27" s="31"/>
      <c r="RKA27" s="31"/>
      <c r="RKB27" s="31"/>
      <c r="RKC27" s="31"/>
      <c r="RKD27" s="31"/>
      <c r="RKE27" s="31"/>
      <c r="RKF27" s="31"/>
      <c r="RKG27" s="31"/>
      <c r="RKH27" s="31"/>
      <c r="RKI27" s="31"/>
      <c r="RKJ27" s="31"/>
      <c r="RKK27" s="31"/>
      <c r="RKL27" s="31"/>
      <c r="RKM27" s="31"/>
      <c r="RKN27" s="31"/>
      <c r="RKO27" s="31"/>
      <c r="RKP27" s="31"/>
      <c r="RKQ27" s="31"/>
      <c r="RKR27" s="31"/>
      <c r="RKS27" s="31"/>
      <c r="RKT27" s="31"/>
      <c r="RKU27" s="31"/>
      <c r="RKV27" s="31"/>
      <c r="RKW27" s="31"/>
      <c r="RKX27" s="31"/>
      <c r="RKY27" s="31"/>
      <c r="RKZ27" s="31"/>
      <c r="RLA27" s="31"/>
      <c r="RLB27" s="31"/>
      <c r="RLC27" s="31"/>
      <c r="RLD27" s="31"/>
      <c r="RLE27" s="31"/>
      <c r="RLF27" s="31"/>
      <c r="RLG27" s="31"/>
      <c r="RLH27" s="31"/>
      <c r="RLI27" s="31"/>
      <c r="RLJ27" s="31"/>
      <c r="RLK27" s="31"/>
      <c r="RLL27" s="31"/>
      <c r="RLM27" s="31"/>
      <c r="RLN27" s="31"/>
      <c r="RLO27" s="31"/>
      <c r="RLP27" s="31"/>
      <c r="RLQ27" s="31"/>
      <c r="RLR27" s="31"/>
      <c r="RLS27" s="31"/>
      <c r="RLT27" s="31"/>
      <c r="RLU27" s="31"/>
      <c r="RLV27" s="31"/>
      <c r="RLW27" s="31"/>
      <c r="RLX27" s="31"/>
      <c r="RLY27" s="31"/>
      <c r="RLZ27" s="31"/>
      <c r="RMA27" s="31"/>
      <c r="RMB27" s="31"/>
      <c r="RMC27" s="31"/>
      <c r="RMD27" s="31"/>
      <c r="RME27" s="31"/>
      <c r="RMF27" s="31"/>
      <c r="RMG27" s="31"/>
      <c r="RMH27" s="31"/>
      <c r="RMI27" s="31"/>
      <c r="RMJ27" s="31"/>
      <c r="RMK27" s="31"/>
      <c r="RML27" s="31"/>
      <c r="RMM27" s="31"/>
      <c r="RMN27" s="31"/>
      <c r="RMO27" s="31"/>
      <c r="RMP27" s="31"/>
      <c r="RMQ27" s="31"/>
      <c r="RMR27" s="31"/>
      <c r="RMS27" s="31"/>
      <c r="RMT27" s="31"/>
      <c r="RMU27" s="31"/>
      <c r="RMV27" s="31"/>
      <c r="RMW27" s="31"/>
      <c r="RMX27" s="31"/>
      <c r="RMY27" s="31"/>
      <c r="RMZ27" s="31"/>
      <c r="RNA27" s="31"/>
      <c r="RNB27" s="31"/>
      <c r="RNC27" s="31"/>
      <c r="RND27" s="31"/>
      <c r="RNE27" s="31"/>
      <c r="RNF27" s="31"/>
      <c r="RNG27" s="31"/>
      <c r="RNH27" s="31"/>
      <c r="RNI27" s="31"/>
      <c r="RNJ27" s="31"/>
      <c r="RNK27" s="31"/>
      <c r="RNL27" s="31"/>
      <c r="RNM27" s="31"/>
      <c r="RNN27" s="31"/>
      <c r="RNO27" s="31"/>
      <c r="RNP27" s="31"/>
      <c r="RNQ27" s="31"/>
      <c r="RNR27" s="31"/>
      <c r="RNS27" s="31"/>
      <c r="RNT27" s="31"/>
      <c r="RNU27" s="31"/>
      <c r="RNV27" s="31"/>
      <c r="RNW27" s="31"/>
      <c r="RNX27" s="31"/>
      <c r="RNY27" s="31"/>
      <c r="RNZ27" s="31"/>
      <c r="ROA27" s="31"/>
      <c r="ROB27" s="31"/>
      <c r="ROC27" s="31"/>
      <c r="ROD27" s="31"/>
      <c r="ROE27" s="31"/>
      <c r="ROF27" s="31"/>
      <c r="ROG27" s="31"/>
      <c r="ROH27" s="31"/>
      <c r="ROI27" s="31"/>
      <c r="ROJ27" s="31"/>
      <c r="ROK27" s="31"/>
      <c r="ROL27" s="31"/>
      <c r="ROM27" s="31"/>
      <c r="RON27" s="31"/>
      <c r="ROO27" s="31"/>
      <c r="ROP27" s="31"/>
      <c r="ROQ27" s="31"/>
      <c r="ROR27" s="31"/>
      <c r="ROS27" s="31"/>
      <c r="ROT27" s="31"/>
      <c r="ROU27" s="31"/>
      <c r="ROV27" s="31"/>
      <c r="ROW27" s="31"/>
      <c r="ROX27" s="31"/>
      <c r="ROY27" s="31"/>
      <c r="ROZ27" s="31"/>
      <c r="RPA27" s="31"/>
      <c r="RPB27" s="31"/>
      <c r="RPC27" s="31"/>
      <c r="RPD27" s="31"/>
      <c r="RPE27" s="31"/>
      <c r="RPF27" s="31"/>
      <c r="RPG27" s="31"/>
      <c r="RPH27" s="31"/>
      <c r="RPI27" s="31"/>
      <c r="RPJ27" s="31"/>
      <c r="RPK27" s="31"/>
      <c r="RPL27" s="31"/>
      <c r="RPM27" s="31"/>
      <c r="RPN27" s="31"/>
      <c r="RPO27" s="31"/>
      <c r="RPP27" s="31"/>
      <c r="RPQ27" s="31"/>
      <c r="RPR27" s="31"/>
      <c r="RPS27" s="31"/>
      <c r="RPT27" s="31"/>
      <c r="RPU27" s="31"/>
      <c r="RPV27" s="31"/>
      <c r="RPW27" s="31"/>
      <c r="RPX27" s="31"/>
      <c r="RPY27" s="31"/>
      <c r="RPZ27" s="31"/>
      <c r="RQA27" s="31"/>
      <c r="RQB27" s="31"/>
      <c r="RQC27" s="31"/>
      <c r="RQD27" s="31"/>
      <c r="RQE27" s="31"/>
      <c r="RQF27" s="31"/>
      <c r="RQG27" s="31"/>
      <c r="RQH27" s="31"/>
      <c r="RQI27" s="31"/>
      <c r="RQJ27" s="31"/>
      <c r="RQK27" s="31"/>
      <c r="RQL27" s="31"/>
      <c r="RQM27" s="31"/>
      <c r="RQN27" s="31"/>
      <c r="RQO27" s="31"/>
      <c r="RQP27" s="31"/>
      <c r="RQQ27" s="31"/>
      <c r="RQR27" s="31"/>
      <c r="RQS27" s="31"/>
      <c r="RQT27" s="31"/>
      <c r="RQU27" s="31"/>
      <c r="RQV27" s="31"/>
      <c r="RQW27" s="31"/>
      <c r="RQX27" s="31"/>
      <c r="RQY27" s="31"/>
      <c r="RQZ27" s="31"/>
      <c r="RRA27" s="31"/>
      <c r="RRB27" s="31"/>
      <c r="RRC27" s="31"/>
      <c r="RRD27" s="31"/>
      <c r="RRE27" s="31"/>
      <c r="RRF27" s="31"/>
      <c r="RRG27" s="31"/>
      <c r="RRH27" s="31"/>
      <c r="RRI27" s="31"/>
      <c r="RRJ27" s="31"/>
      <c r="RRK27" s="31"/>
      <c r="RRL27" s="31"/>
      <c r="RRM27" s="31"/>
      <c r="RRN27" s="31"/>
      <c r="RRO27" s="31"/>
      <c r="RRP27" s="31"/>
      <c r="RRQ27" s="31"/>
      <c r="RRR27" s="31"/>
      <c r="RRS27" s="31"/>
      <c r="RRT27" s="31"/>
      <c r="RRU27" s="31"/>
      <c r="RRV27" s="31"/>
      <c r="RRW27" s="31"/>
      <c r="RRX27" s="31"/>
      <c r="RRY27" s="31"/>
      <c r="RRZ27" s="31"/>
      <c r="RSA27" s="31"/>
      <c r="RSB27" s="31"/>
      <c r="RSC27" s="31"/>
      <c r="RSD27" s="31"/>
      <c r="RSE27" s="31"/>
      <c r="RSF27" s="31"/>
      <c r="RSG27" s="31"/>
      <c r="RSH27" s="31"/>
      <c r="RSI27" s="31"/>
      <c r="RSJ27" s="31"/>
      <c r="RSK27" s="31"/>
      <c r="RSL27" s="31"/>
      <c r="RSM27" s="31"/>
      <c r="RSN27" s="31"/>
      <c r="RSO27" s="31"/>
      <c r="RSP27" s="31"/>
      <c r="RSQ27" s="31"/>
      <c r="RSR27" s="31"/>
      <c r="RSS27" s="31"/>
      <c r="RST27" s="31"/>
      <c r="RSU27" s="31"/>
      <c r="RSV27" s="31"/>
      <c r="RSW27" s="31"/>
      <c r="RSX27" s="31"/>
      <c r="RSY27" s="31"/>
      <c r="RSZ27" s="31"/>
      <c r="RTA27" s="31"/>
      <c r="RTB27" s="31"/>
      <c r="RTC27" s="31"/>
      <c r="RTD27" s="31"/>
      <c r="RTE27" s="31"/>
      <c r="RTF27" s="31"/>
      <c r="RTG27" s="31"/>
      <c r="RTH27" s="31"/>
      <c r="RTI27" s="31"/>
      <c r="RTJ27" s="31"/>
      <c r="RTK27" s="31"/>
      <c r="RTL27" s="31"/>
      <c r="RTM27" s="31"/>
      <c r="RTN27" s="31"/>
      <c r="RTO27" s="31"/>
      <c r="RTP27" s="31"/>
      <c r="RTQ27" s="31"/>
      <c r="RTR27" s="31"/>
      <c r="RTS27" s="31"/>
      <c r="RTT27" s="31"/>
      <c r="RTU27" s="31"/>
      <c r="RTV27" s="31"/>
      <c r="RTW27" s="31"/>
      <c r="RTX27" s="31"/>
      <c r="RTY27" s="31"/>
      <c r="RTZ27" s="31"/>
      <c r="RUA27" s="31"/>
      <c r="RUB27" s="31"/>
      <c r="RUC27" s="31"/>
      <c r="RUD27" s="31"/>
      <c r="RUE27" s="31"/>
      <c r="RUF27" s="31"/>
      <c r="RUG27" s="31"/>
      <c r="RUH27" s="31"/>
      <c r="RUI27" s="31"/>
      <c r="RUJ27" s="31"/>
      <c r="RUK27" s="31"/>
      <c r="RUL27" s="31"/>
      <c r="RUM27" s="31"/>
      <c r="RUN27" s="31"/>
      <c r="RUO27" s="31"/>
      <c r="RUP27" s="31"/>
      <c r="RUQ27" s="31"/>
      <c r="RUR27" s="31"/>
      <c r="RUS27" s="31"/>
      <c r="RUT27" s="31"/>
      <c r="RUU27" s="31"/>
      <c r="RUV27" s="31"/>
      <c r="RUW27" s="31"/>
      <c r="RUX27" s="31"/>
      <c r="RUY27" s="31"/>
      <c r="RUZ27" s="31"/>
      <c r="RVA27" s="31"/>
      <c r="RVB27" s="31"/>
      <c r="RVC27" s="31"/>
      <c r="RVD27" s="31"/>
      <c r="RVE27" s="31"/>
      <c r="RVF27" s="31"/>
      <c r="RVG27" s="31"/>
      <c r="RVH27" s="31"/>
      <c r="RVI27" s="31"/>
      <c r="RVJ27" s="31"/>
      <c r="RVK27" s="31"/>
      <c r="RVL27" s="31"/>
      <c r="RVM27" s="31"/>
      <c r="RVN27" s="31"/>
      <c r="RVO27" s="31"/>
      <c r="RVP27" s="31"/>
      <c r="RVQ27" s="31"/>
      <c r="RVR27" s="31"/>
      <c r="RVS27" s="31"/>
      <c r="RVT27" s="31"/>
      <c r="RVU27" s="31"/>
      <c r="RVV27" s="31"/>
      <c r="RVW27" s="31"/>
      <c r="RVX27" s="31"/>
      <c r="RVY27" s="31"/>
      <c r="RVZ27" s="31"/>
      <c r="RWA27" s="31"/>
      <c r="RWB27" s="31"/>
      <c r="RWC27" s="31"/>
      <c r="RWD27" s="31"/>
      <c r="RWE27" s="31"/>
      <c r="RWF27" s="31"/>
      <c r="RWG27" s="31"/>
      <c r="RWH27" s="31"/>
      <c r="RWI27" s="31"/>
      <c r="RWJ27" s="31"/>
      <c r="RWK27" s="31"/>
      <c r="RWL27" s="31"/>
      <c r="RWM27" s="31"/>
      <c r="RWN27" s="31"/>
      <c r="RWO27" s="31"/>
      <c r="RWP27" s="31"/>
      <c r="RWQ27" s="31"/>
      <c r="RWR27" s="31"/>
      <c r="RWS27" s="31"/>
      <c r="RWT27" s="31"/>
      <c r="RWU27" s="31"/>
      <c r="RWV27" s="31"/>
      <c r="RWW27" s="31"/>
      <c r="RWX27" s="31"/>
      <c r="RWY27" s="31"/>
      <c r="RWZ27" s="31"/>
      <c r="RXA27" s="31"/>
      <c r="RXB27" s="31"/>
      <c r="RXC27" s="31"/>
      <c r="RXD27" s="31"/>
      <c r="RXE27" s="31"/>
      <c r="RXF27" s="31"/>
      <c r="RXG27" s="31"/>
      <c r="RXH27" s="31"/>
      <c r="RXI27" s="31"/>
      <c r="RXJ27" s="31"/>
      <c r="RXK27" s="31"/>
      <c r="RXL27" s="31"/>
      <c r="RXM27" s="31"/>
      <c r="RXN27" s="31"/>
      <c r="RXO27" s="31"/>
      <c r="RXP27" s="31"/>
      <c r="RXQ27" s="31"/>
      <c r="RXR27" s="31"/>
      <c r="RXS27" s="31"/>
      <c r="RXT27" s="31"/>
      <c r="RXU27" s="31"/>
      <c r="RXV27" s="31"/>
      <c r="RXW27" s="31"/>
      <c r="RXX27" s="31"/>
      <c r="RXY27" s="31"/>
      <c r="RXZ27" s="31"/>
      <c r="RYA27" s="31"/>
      <c r="RYB27" s="31"/>
      <c r="RYC27" s="31"/>
      <c r="RYD27" s="31"/>
      <c r="RYE27" s="31"/>
      <c r="RYF27" s="31"/>
      <c r="RYG27" s="31"/>
      <c r="RYH27" s="31"/>
      <c r="RYI27" s="31"/>
      <c r="RYJ27" s="31"/>
      <c r="RYK27" s="31"/>
      <c r="RYL27" s="31"/>
      <c r="RYM27" s="31"/>
      <c r="RYN27" s="31"/>
      <c r="RYO27" s="31"/>
      <c r="RYP27" s="31"/>
      <c r="RYQ27" s="31"/>
      <c r="RYR27" s="31"/>
      <c r="RYS27" s="31"/>
      <c r="RYT27" s="31"/>
      <c r="RYU27" s="31"/>
      <c r="RYV27" s="31"/>
      <c r="RYW27" s="31"/>
      <c r="RYX27" s="31"/>
      <c r="RYY27" s="31"/>
      <c r="RYZ27" s="31"/>
      <c r="RZA27" s="31"/>
      <c r="RZB27" s="31"/>
      <c r="RZC27" s="31"/>
      <c r="RZD27" s="31"/>
      <c r="RZE27" s="31"/>
      <c r="RZF27" s="31"/>
      <c r="RZG27" s="31"/>
      <c r="RZH27" s="31"/>
      <c r="RZI27" s="31"/>
      <c r="RZJ27" s="31"/>
      <c r="RZK27" s="31"/>
      <c r="RZL27" s="31"/>
      <c r="RZM27" s="31"/>
      <c r="RZN27" s="31"/>
      <c r="RZO27" s="31"/>
      <c r="RZP27" s="31"/>
      <c r="RZQ27" s="31"/>
      <c r="RZR27" s="31"/>
      <c r="RZS27" s="31"/>
      <c r="RZT27" s="31"/>
      <c r="RZU27" s="31"/>
      <c r="RZV27" s="31"/>
      <c r="RZW27" s="31"/>
      <c r="RZX27" s="31"/>
      <c r="RZY27" s="31"/>
      <c r="RZZ27" s="31"/>
      <c r="SAA27" s="31"/>
      <c r="SAB27" s="31"/>
      <c r="SAC27" s="31"/>
      <c r="SAD27" s="31"/>
      <c r="SAE27" s="31"/>
      <c r="SAF27" s="31"/>
      <c r="SAG27" s="31"/>
      <c r="SAH27" s="31"/>
      <c r="SAI27" s="31"/>
      <c r="SAJ27" s="31"/>
      <c r="SAK27" s="31"/>
      <c r="SAL27" s="31"/>
      <c r="SAM27" s="31"/>
      <c r="SAN27" s="31"/>
      <c r="SAO27" s="31"/>
      <c r="SAP27" s="31"/>
      <c r="SAQ27" s="31"/>
      <c r="SAR27" s="31"/>
      <c r="SAS27" s="31"/>
      <c r="SAT27" s="31"/>
      <c r="SAU27" s="31"/>
      <c r="SAV27" s="31"/>
      <c r="SAW27" s="31"/>
      <c r="SAX27" s="31"/>
      <c r="SAY27" s="31"/>
      <c r="SAZ27" s="31"/>
      <c r="SBA27" s="31"/>
      <c r="SBB27" s="31"/>
      <c r="SBC27" s="31"/>
      <c r="SBD27" s="31"/>
      <c r="SBE27" s="31"/>
      <c r="SBF27" s="31"/>
      <c r="SBG27" s="31"/>
      <c r="SBH27" s="31"/>
      <c r="SBI27" s="31"/>
      <c r="SBJ27" s="31"/>
      <c r="SBK27" s="31"/>
      <c r="SBL27" s="31"/>
      <c r="SBM27" s="31"/>
      <c r="SBN27" s="31"/>
      <c r="SBO27" s="31"/>
      <c r="SBP27" s="31"/>
      <c r="SBQ27" s="31"/>
      <c r="SBR27" s="31"/>
      <c r="SBS27" s="31"/>
      <c r="SBT27" s="31"/>
      <c r="SBU27" s="31"/>
      <c r="SBV27" s="31"/>
      <c r="SBW27" s="31"/>
      <c r="SBX27" s="31"/>
      <c r="SBY27" s="31"/>
      <c r="SBZ27" s="31"/>
      <c r="SCA27" s="31"/>
      <c r="SCB27" s="31"/>
      <c r="SCC27" s="31"/>
      <c r="SCD27" s="31"/>
      <c r="SCE27" s="31"/>
      <c r="SCF27" s="31"/>
      <c r="SCG27" s="31"/>
      <c r="SCH27" s="31"/>
      <c r="SCI27" s="31"/>
      <c r="SCJ27" s="31"/>
      <c r="SCK27" s="31"/>
      <c r="SCL27" s="31"/>
      <c r="SCM27" s="31"/>
      <c r="SCN27" s="31"/>
      <c r="SCO27" s="31"/>
      <c r="SCP27" s="31"/>
      <c r="SCQ27" s="31"/>
      <c r="SCR27" s="31"/>
      <c r="SCS27" s="31"/>
      <c r="SCT27" s="31"/>
      <c r="SCU27" s="31"/>
      <c r="SCV27" s="31"/>
      <c r="SCW27" s="31"/>
      <c r="SCX27" s="31"/>
      <c r="SCY27" s="31"/>
      <c r="SCZ27" s="31"/>
      <c r="SDA27" s="31"/>
      <c r="SDB27" s="31"/>
      <c r="SDC27" s="31"/>
      <c r="SDD27" s="31"/>
      <c r="SDE27" s="31"/>
      <c r="SDF27" s="31"/>
      <c r="SDG27" s="31"/>
      <c r="SDH27" s="31"/>
      <c r="SDI27" s="31"/>
      <c r="SDJ27" s="31"/>
      <c r="SDK27" s="31"/>
      <c r="SDL27" s="31"/>
      <c r="SDM27" s="31"/>
      <c r="SDN27" s="31"/>
      <c r="SDO27" s="31"/>
      <c r="SDP27" s="31"/>
      <c r="SDQ27" s="31"/>
      <c r="SDR27" s="31"/>
      <c r="SDS27" s="31"/>
      <c r="SDT27" s="31"/>
      <c r="SDU27" s="31"/>
      <c r="SDV27" s="31"/>
      <c r="SDW27" s="31"/>
      <c r="SDX27" s="31"/>
      <c r="SDY27" s="31"/>
      <c r="SDZ27" s="31"/>
      <c r="SEA27" s="31"/>
      <c r="SEB27" s="31"/>
      <c r="SEC27" s="31"/>
      <c r="SED27" s="31"/>
      <c r="SEE27" s="31"/>
      <c r="SEF27" s="31"/>
      <c r="SEG27" s="31"/>
      <c r="SEH27" s="31"/>
      <c r="SEI27" s="31"/>
      <c r="SEJ27" s="31"/>
      <c r="SEK27" s="31"/>
      <c r="SEL27" s="31"/>
      <c r="SEM27" s="31"/>
      <c r="SEN27" s="31"/>
      <c r="SEO27" s="31"/>
      <c r="SEP27" s="31"/>
      <c r="SEQ27" s="31"/>
      <c r="SER27" s="31"/>
      <c r="SES27" s="31"/>
      <c r="SET27" s="31"/>
      <c r="SEU27" s="31"/>
      <c r="SEV27" s="31"/>
      <c r="SEW27" s="31"/>
      <c r="SEX27" s="31"/>
      <c r="SEY27" s="31"/>
      <c r="SEZ27" s="31"/>
      <c r="SFA27" s="31"/>
      <c r="SFB27" s="31"/>
      <c r="SFC27" s="31"/>
      <c r="SFD27" s="31"/>
      <c r="SFE27" s="31"/>
      <c r="SFF27" s="31"/>
      <c r="SFG27" s="31"/>
      <c r="SFH27" s="31"/>
      <c r="SFI27" s="31"/>
      <c r="SFJ27" s="31"/>
      <c r="SFK27" s="31"/>
      <c r="SFL27" s="31"/>
      <c r="SFM27" s="31"/>
      <c r="SFN27" s="31"/>
      <c r="SFO27" s="31"/>
      <c r="SFP27" s="31"/>
      <c r="SFQ27" s="31"/>
      <c r="SFR27" s="31"/>
      <c r="SFS27" s="31"/>
      <c r="SFT27" s="31"/>
      <c r="SFU27" s="31"/>
      <c r="SFV27" s="31"/>
      <c r="SFW27" s="31"/>
      <c r="SFX27" s="31"/>
      <c r="SFY27" s="31"/>
      <c r="SFZ27" s="31"/>
      <c r="SGA27" s="31"/>
      <c r="SGB27" s="31"/>
      <c r="SGC27" s="31"/>
      <c r="SGD27" s="31"/>
      <c r="SGE27" s="31"/>
      <c r="SGF27" s="31"/>
      <c r="SGG27" s="31"/>
      <c r="SGH27" s="31"/>
      <c r="SGI27" s="31"/>
      <c r="SGJ27" s="31"/>
      <c r="SGK27" s="31"/>
      <c r="SGL27" s="31"/>
      <c r="SGM27" s="31"/>
      <c r="SGN27" s="31"/>
      <c r="SGO27" s="31"/>
      <c r="SGP27" s="31"/>
      <c r="SGQ27" s="31"/>
      <c r="SGR27" s="31"/>
      <c r="SGS27" s="31"/>
      <c r="SGT27" s="31"/>
      <c r="SGU27" s="31"/>
      <c r="SGV27" s="31"/>
      <c r="SGW27" s="31"/>
      <c r="SGX27" s="31"/>
      <c r="SGY27" s="31"/>
      <c r="SGZ27" s="31"/>
      <c r="SHA27" s="31"/>
      <c r="SHB27" s="31"/>
      <c r="SHC27" s="31"/>
      <c r="SHD27" s="31"/>
      <c r="SHE27" s="31"/>
      <c r="SHF27" s="31"/>
      <c r="SHG27" s="31"/>
      <c r="SHH27" s="31"/>
      <c r="SHI27" s="31"/>
      <c r="SHJ27" s="31"/>
      <c r="SHK27" s="31"/>
      <c r="SHL27" s="31"/>
      <c r="SHM27" s="31"/>
      <c r="SHN27" s="31"/>
      <c r="SHO27" s="31"/>
      <c r="SHP27" s="31"/>
      <c r="SHQ27" s="31"/>
      <c r="SHR27" s="31"/>
      <c r="SHS27" s="31"/>
      <c r="SHT27" s="31"/>
      <c r="SHU27" s="31"/>
      <c r="SHV27" s="31"/>
      <c r="SHW27" s="31"/>
      <c r="SHX27" s="31"/>
      <c r="SHY27" s="31"/>
      <c r="SHZ27" s="31"/>
      <c r="SIA27" s="31"/>
      <c r="SIB27" s="31"/>
      <c r="SIC27" s="31"/>
      <c r="SID27" s="31"/>
      <c r="SIE27" s="31"/>
      <c r="SIF27" s="31"/>
      <c r="SIG27" s="31"/>
      <c r="SIH27" s="31"/>
      <c r="SII27" s="31"/>
      <c r="SIJ27" s="31"/>
      <c r="SIK27" s="31"/>
      <c r="SIL27" s="31"/>
      <c r="SIM27" s="31"/>
      <c r="SIN27" s="31"/>
      <c r="SIO27" s="31"/>
      <c r="SIP27" s="31"/>
      <c r="SIQ27" s="31"/>
      <c r="SIR27" s="31"/>
      <c r="SIS27" s="31"/>
      <c r="SIT27" s="31"/>
      <c r="SIU27" s="31"/>
      <c r="SIV27" s="31"/>
      <c r="SIW27" s="31"/>
      <c r="SIX27" s="31"/>
      <c r="SIY27" s="31"/>
      <c r="SIZ27" s="31"/>
      <c r="SJA27" s="31"/>
      <c r="SJB27" s="31"/>
      <c r="SJC27" s="31"/>
      <c r="SJD27" s="31"/>
      <c r="SJE27" s="31"/>
      <c r="SJF27" s="31"/>
      <c r="SJG27" s="31"/>
      <c r="SJH27" s="31"/>
      <c r="SJI27" s="31"/>
      <c r="SJJ27" s="31"/>
      <c r="SJK27" s="31"/>
      <c r="SJL27" s="31"/>
      <c r="SJM27" s="31"/>
      <c r="SJN27" s="31"/>
      <c r="SJO27" s="31"/>
      <c r="SJP27" s="31"/>
      <c r="SJQ27" s="31"/>
      <c r="SJR27" s="31"/>
      <c r="SJS27" s="31"/>
      <c r="SJT27" s="31"/>
      <c r="SJU27" s="31"/>
      <c r="SJV27" s="31"/>
      <c r="SJW27" s="31"/>
      <c r="SJX27" s="31"/>
      <c r="SJY27" s="31"/>
      <c r="SJZ27" s="31"/>
      <c r="SKA27" s="31"/>
      <c r="SKB27" s="31"/>
      <c r="SKC27" s="31"/>
      <c r="SKD27" s="31"/>
      <c r="SKE27" s="31"/>
      <c r="SKF27" s="31"/>
      <c r="SKG27" s="31"/>
      <c r="SKH27" s="31"/>
      <c r="SKI27" s="31"/>
      <c r="SKJ27" s="31"/>
      <c r="SKK27" s="31"/>
      <c r="SKL27" s="31"/>
      <c r="SKM27" s="31"/>
      <c r="SKN27" s="31"/>
      <c r="SKO27" s="31"/>
      <c r="SKP27" s="31"/>
      <c r="SKQ27" s="31"/>
      <c r="SKR27" s="31"/>
      <c r="SKS27" s="31"/>
      <c r="SKT27" s="31"/>
      <c r="SKU27" s="31"/>
      <c r="SKV27" s="31"/>
      <c r="SKW27" s="31"/>
      <c r="SKX27" s="31"/>
      <c r="SKY27" s="31"/>
      <c r="SKZ27" s="31"/>
      <c r="SLA27" s="31"/>
      <c r="SLB27" s="31"/>
      <c r="SLC27" s="31"/>
      <c r="SLD27" s="31"/>
      <c r="SLE27" s="31"/>
      <c r="SLF27" s="31"/>
      <c r="SLG27" s="31"/>
      <c r="SLH27" s="31"/>
      <c r="SLI27" s="31"/>
      <c r="SLJ27" s="31"/>
      <c r="SLK27" s="31"/>
      <c r="SLL27" s="31"/>
      <c r="SLM27" s="31"/>
      <c r="SLN27" s="31"/>
      <c r="SLO27" s="31"/>
      <c r="SLP27" s="31"/>
      <c r="SLQ27" s="31"/>
      <c r="SLR27" s="31"/>
      <c r="SLS27" s="31"/>
      <c r="SLT27" s="31"/>
      <c r="SLU27" s="31"/>
      <c r="SLV27" s="31"/>
      <c r="SLW27" s="31"/>
      <c r="SLX27" s="31"/>
      <c r="SLY27" s="31"/>
      <c r="SLZ27" s="31"/>
      <c r="SMA27" s="31"/>
      <c r="SMB27" s="31"/>
      <c r="SMC27" s="31"/>
      <c r="SMD27" s="31"/>
      <c r="SME27" s="31"/>
      <c r="SMF27" s="31"/>
      <c r="SMG27" s="31"/>
      <c r="SMH27" s="31"/>
      <c r="SMI27" s="31"/>
      <c r="SMJ27" s="31"/>
      <c r="SMK27" s="31"/>
      <c r="SML27" s="31"/>
      <c r="SMM27" s="31"/>
      <c r="SMN27" s="31"/>
      <c r="SMO27" s="31"/>
      <c r="SMP27" s="31"/>
      <c r="SMQ27" s="31"/>
      <c r="SMR27" s="31"/>
      <c r="SMS27" s="31"/>
      <c r="SMT27" s="31"/>
      <c r="SMU27" s="31"/>
      <c r="SMV27" s="31"/>
      <c r="SMW27" s="31"/>
      <c r="SMX27" s="31"/>
      <c r="SMY27" s="31"/>
      <c r="SMZ27" s="31"/>
      <c r="SNA27" s="31"/>
      <c r="SNB27" s="31"/>
      <c r="SNC27" s="31"/>
      <c r="SND27" s="31"/>
      <c r="SNE27" s="31"/>
      <c r="SNF27" s="31"/>
      <c r="SNG27" s="31"/>
      <c r="SNH27" s="31"/>
      <c r="SNI27" s="31"/>
      <c r="SNJ27" s="31"/>
      <c r="SNK27" s="31"/>
      <c r="SNL27" s="31"/>
      <c r="SNM27" s="31"/>
      <c r="SNN27" s="31"/>
      <c r="SNO27" s="31"/>
      <c r="SNP27" s="31"/>
      <c r="SNQ27" s="31"/>
      <c r="SNR27" s="31"/>
      <c r="SNS27" s="31"/>
      <c r="SNT27" s="31"/>
      <c r="SNU27" s="31"/>
      <c r="SNV27" s="31"/>
      <c r="SNW27" s="31"/>
      <c r="SNX27" s="31"/>
      <c r="SNY27" s="31"/>
      <c r="SNZ27" s="31"/>
      <c r="SOA27" s="31"/>
      <c r="SOB27" s="31"/>
      <c r="SOC27" s="31"/>
      <c r="SOD27" s="31"/>
      <c r="SOE27" s="31"/>
      <c r="SOF27" s="31"/>
      <c r="SOG27" s="31"/>
      <c r="SOH27" s="31"/>
      <c r="SOI27" s="31"/>
      <c r="SOJ27" s="31"/>
      <c r="SOK27" s="31"/>
      <c r="SOL27" s="31"/>
      <c r="SOM27" s="31"/>
      <c r="SON27" s="31"/>
      <c r="SOO27" s="31"/>
      <c r="SOP27" s="31"/>
      <c r="SOQ27" s="31"/>
      <c r="SOR27" s="31"/>
      <c r="SOS27" s="31"/>
      <c r="SOT27" s="31"/>
      <c r="SOU27" s="31"/>
      <c r="SOV27" s="31"/>
      <c r="SOW27" s="31"/>
      <c r="SOX27" s="31"/>
      <c r="SOY27" s="31"/>
      <c r="SOZ27" s="31"/>
      <c r="SPA27" s="31"/>
      <c r="SPB27" s="31"/>
      <c r="SPC27" s="31"/>
      <c r="SPD27" s="31"/>
      <c r="SPE27" s="31"/>
      <c r="SPF27" s="31"/>
      <c r="SPG27" s="31"/>
      <c r="SPH27" s="31"/>
      <c r="SPI27" s="31"/>
      <c r="SPJ27" s="31"/>
      <c r="SPK27" s="31"/>
      <c r="SPL27" s="31"/>
      <c r="SPM27" s="31"/>
      <c r="SPN27" s="31"/>
      <c r="SPO27" s="31"/>
      <c r="SPP27" s="31"/>
      <c r="SPQ27" s="31"/>
      <c r="SPR27" s="31"/>
      <c r="SPS27" s="31"/>
      <c r="SPT27" s="31"/>
      <c r="SPU27" s="31"/>
      <c r="SPV27" s="31"/>
      <c r="SPW27" s="31"/>
      <c r="SPX27" s="31"/>
      <c r="SPY27" s="31"/>
      <c r="SPZ27" s="31"/>
      <c r="SQA27" s="31"/>
      <c r="SQB27" s="31"/>
      <c r="SQC27" s="31"/>
      <c r="SQD27" s="31"/>
      <c r="SQE27" s="31"/>
      <c r="SQF27" s="31"/>
      <c r="SQG27" s="31"/>
      <c r="SQH27" s="31"/>
      <c r="SQI27" s="31"/>
      <c r="SQJ27" s="31"/>
      <c r="SQK27" s="31"/>
      <c r="SQL27" s="31"/>
      <c r="SQM27" s="31"/>
      <c r="SQN27" s="31"/>
      <c r="SQO27" s="31"/>
      <c r="SQP27" s="31"/>
      <c r="SQQ27" s="31"/>
      <c r="SQR27" s="31"/>
      <c r="SQS27" s="31"/>
      <c r="SQT27" s="31"/>
      <c r="SQU27" s="31"/>
      <c r="SQV27" s="31"/>
      <c r="SQW27" s="31"/>
      <c r="SQX27" s="31"/>
      <c r="SQY27" s="31"/>
      <c r="SQZ27" s="31"/>
      <c r="SRA27" s="31"/>
      <c r="SRB27" s="31"/>
      <c r="SRC27" s="31"/>
      <c r="SRD27" s="31"/>
      <c r="SRE27" s="31"/>
      <c r="SRF27" s="31"/>
      <c r="SRG27" s="31"/>
      <c r="SRH27" s="31"/>
      <c r="SRI27" s="31"/>
      <c r="SRJ27" s="31"/>
      <c r="SRK27" s="31"/>
      <c r="SRL27" s="31"/>
      <c r="SRM27" s="31"/>
      <c r="SRN27" s="31"/>
      <c r="SRO27" s="31"/>
      <c r="SRP27" s="31"/>
      <c r="SRQ27" s="31"/>
      <c r="SRR27" s="31"/>
      <c r="SRS27" s="31"/>
      <c r="SRT27" s="31"/>
      <c r="SRU27" s="31"/>
      <c r="SRV27" s="31"/>
      <c r="SRW27" s="31"/>
      <c r="SRX27" s="31"/>
      <c r="SRY27" s="31"/>
      <c r="SRZ27" s="31"/>
      <c r="SSA27" s="31"/>
      <c r="SSB27" s="31"/>
      <c r="SSC27" s="31"/>
      <c r="SSD27" s="31"/>
      <c r="SSE27" s="31"/>
      <c r="SSF27" s="31"/>
      <c r="SSG27" s="31"/>
      <c r="SSH27" s="31"/>
      <c r="SSI27" s="31"/>
      <c r="SSJ27" s="31"/>
      <c r="SSK27" s="31"/>
      <c r="SSL27" s="31"/>
      <c r="SSM27" s="31"/>
      <c r="SSN27" s="31"/>
      <c r="SSO27" s="31"/>
      <c r="SSP27" s="31"/>
      <c r="SSQ27" s="31"/>
      <c r="SSR27" s="31"/>
      <c r="SSS27" s="31"/>
      <c r="SST27" s="31"/>
      <c r="SSU27" s="31"/>
      <c r="SSV27" s="31"/>
      <c r="SSW27" s="31"/>
      <c r="SSX27" s="31"/>
      <c r="SSY27" s="31"/>
      <c r="SSZ27" s="31"/>
      <c r="STA27" s="31"/>
      <c r="STB27" s="31"/>
      <c r="STC27" s="31"/>
      <c r="STD27" s="31"/>
      <c r="STE27" s="31"/>
      <c r="STF27" s="31"/>
      <c r="STG27" s="31"/>
      <c r="STH27" s="31"/>
      <c r="STI27" s="31"/>
      <c r="STJ27" s="31"/>
      <c r="STK27" s="31"/>
      <c r="STL27" s="31"/>
      <c r="STM27" s="31"/>
      <c r="STN27" s="31"/>
      <c r="STO27" s="31"/>
      <c r="STP27" s="31"/>
      <c r="STQ27" s="31"/>
      <c r="STR27" s="31"/>
      <c r="STS27" s="31"/>
      <c r="STT27" s="31"/>
      <c r="STU27" s="31"/>
      <c r="STV27" s="31"/>
      <c r="STW27" s="31"/>
      <c r="STX27" s="31"/>
      <c r="STY27" s="31"/>
      <c r="STZ27" s="31"/>
      <c r="SUA27" s="31"/>
      <c r="SUB27" s="31"/>
      <c r="SUC27" s="31"/>
      <c r="SUD27" s="31"/>
      <c r="SUE27" s="31"/>
      <c r="SUF27" s="31"/>
      <c r="SUG27" s="31"/>
      <c r="SUH27" s="31"/>
      <c r="SUI27" s="31"/>
      <c r="SUJ27" s="31"/>
      <c r="SUK27" s="31"/>
      <c r="SUL27" s="31"/>
      <c r="SUM27" s="31"/>
      <c r="SUN27" s="31"/>
      <c r="SUO27" s="31"/>
      <c r="SUP27" s="31"/>
      <c r="SUQ27" s="31"/>
      <c r="SUR27" s="31"/>
      <c r="SUS27" s="31"/>
      <c r="SUT27" s="31"/>
      <c r="SUU27" s="31"/>
      <c r="SUV27" s="31"/>
      <c r="SUW27" s="31"/>
      <c r="SUX27" s="31"/>
      <c r="SUY27" s="31"/>
      <c r="SUZ27" s="31"/>
      <c r="SVA27" s="31"/>
      <c r="SVB27" s="31"/>
      <c r="SVC27" s="31"/>
      <c r="SVD27" s="31"/>
      <c r="SVE27" s="31"/>
      <c r="SVF27" s="31"/>
      <c r="SVG27" s="31"/>
      <c r="SVH27" s="31"/>
      <c r="SVI27" s="31"/>
      <c r="SVJ27" s="31"/>
      <c r="SVK27" s="31"/>
      <c r="SVL27" s="31"/>
      <c r="SVM27" s="31"/>
      <c r="SVN27" s="31"/>
      <c r="SVO27" s="31"/>
      <c r="SVP27" s="31"/>
      <c r="SVQ27" s="31"/>
      <c r="SVR27" s="31"/>
      <c r="SVS27" s="31"/>
      <c r="SVT27" s="31"/>
      <c r="SVU27" s="31"/>
      <c r="SVV27" s="31"/>
      <c r="SVW27" s="31"/>
      <c r="SVX27" s="31"/>
      <c r="SVY27" s="31"/>
      <c r="SVZ27" s="31"/>
      <c r="SWA27" s="31"/>
      <c r="SWB27" s="31"/>
      <c r="SWC27" s="31"/>
      <c r="SWD27" s="31"/>
      <c r="SWE27" s="31"/>
      <c r="SWF27" s="31"/>
      <c r="SWG27" s="31"/>
      <c r="SWH27" s="31"/>
      <c r="SWI27" s="31"/>
      <c r="SWJ27" s="31"/>
      <c r="SWK27" s="31"/>
      <c r="SWL27" s="31"/>
      <c r="SWM27" s="31"/>
      <c r="SWN27" s="31"/>
      <c r="SWO27" s="31"/>
      <c r="SWP27" s="31"/>
      <c r="SWQ27" s="31"/>
      <c r="SWR27" s="31"/>
      <c r="SWS27" s="31"/>
      <c r="SWT27" s="31"/>
      <c r="SWU27" s="31"/>
      <c r="SWV27" s="31"/>
      <c r="SWW27" s="31"/>
      <c r="SWX27" s="31"/>
      <c r="SWY27" s="31"/>
      <c r="SWZ27" s="31"/>
      <c r="SXA27" s="31"/>
      <c r="SXB27" s="31"/>
      <c r="SXC27" s="31"/>
      <c r="SXD27" s="31"/>
      <c r="SXE27" s="31"/>
      <c r="SXF27" s="31"/>
      <c r="SXG27" s="31"/>
      <c r="SXH27" s="31"/>
      <c r="SXI27" s="31"/>
      <c r="SXJ27" s="31"/>
      <c r="SXK27" s="31"/>
      <c r="SXL27" s="31"/>
      <c r="SXM27" s="31"/>
      <c r="SXN27" s="31"/>
      <c r="SXO27" s="31"/>
      <c r="SXP27" s="31"/>
      <c r="SXQ27" s="31"/>
      <c r="SXR27" s="31"/>
      <c r="SXS27" s="31"/>
      <c r="SXT27" s="31"/>
      <c r="SXU27" s="31"/>
      <c r="SXV27" s="31"/>
      <c r="SXW27" s="31"/>
      <c r="SXX27" s="31"/>
      <c r="SXY27" s="31"/>
      <c r="SXZ27" s="31"/>
      <c r="SYA27" s="31"/>
      <c r="SYB27" s="31"/>
      <c r="SYC27" s="31"/>
      <c r="SYD27" s="31"/>
      <c r="SYE27" s="31"/>
      <c r="SYF27" s="31"/>
      <c r="SYG27" s="31"/>
      <c r="SYH27" s="31"/>
      <c r="SYI27" s="31"/>
      <c r="SYJ27" s="31"/>
      <c r="SYK27" s="31"/>
      <c r="SYL27" s="31"/>
      <c r="SYM27" s="31"/>
      <c r="SYN27" s="31"/>
      <c r="SYO27" s="31"/>
      <c r="SYP27" s="31"/>
      <c r="SYQ27" s="31"/>
      <c r="SYR27" s="31"/>
      <c r="SYS27" s="31"/>
      <c r="SYT27" s="31"/>
      <c r="SYU27" s="31"/>
      <c r="SYV27" s="31"/>
      <c r="SYW27" s="31"/>
      <c r="SYX27" s="31"/>
      <c r="SYY27" s="31"/>
      <c r="SYZ27" s="31"/>
      <c r="SZA27" s="31"/>
      <c r="SZB27" s="31"/>
      <c r="SZC27" s="31"/>
      <c r="SZD27" s="31"/>
      <c r="SZE27" s="31"/>
      <c r="SZF27" s="31"/>
      <c r="SZG27" s="31"/>
      <c r="SZH27" s="31"/>
      <c r="SZI27" s="31"/>
      <c r="SZJ27" s="31"/>
      <c r="SZK27" s="31"/>
      <c r="SZL27" s="31"/>
      <c r="SZM27" s="31"/>
      <c r="SZN27" s="31"/>
      <c r="SZO27" s="31"/>
      <c r="SZP27" s="31"/>
      <c r="SZQ27" s="31"/>
      <c r="SZR27" s="31"/>
      <c r="SZS27" s="31"/>
      <c r="SZT27" s="31"/>
      <c r="SZU27" s="31"/>
      <c r="SZV27" s="31"/>
      <c r="SZW27" s="31"/>
      <c r="SZX27" s="31"/>
      <c r="SZY27" s="31"/>
      <c r="SZZ27" s="31"/>
      <c r="TAA27" s="31"/>
      <c r="TAB27" s="31"/>
      <c r="TAC27" s="31"/>
      <c r="TAD27" s="31"/>
      <c r="TAE27" s="31"/>
      <c r="TAF27" s="31"/>
      <c r="TAG27" s="31"/>
      <c r="TAH27" s="31"/>
      <c r="TAI27" s="31"/>
      <c r="TAJ27" s="31"/>
      <c r="TAK27" s="31"/>
      <c r="TAL27" s="31"/>
      <c r="TAM27" s="31"/>
      <c r="TAN27" s="31"/>
      <c r="TAO27" s="31"/>
      <c r="TAP27" s="31"/>
      <c r="TAQ27" s="31"/>
      <c r="TAR27" s="31"/>
      <c r="TAS27" s="31"/>
      <c r="TAT27" s="31"/>
      <c r="TAU27" s="31"/>
      <c r="TAV27" s="31"/>
      <c r="TAW27" s="31"/>
      <c r="TAX27" s="31"/>
      <c r="TAY27" s="31"/>
      <c r="TAZ27" s="31"/>
      <c r="TBA27" s="31"/>
      <c r="TBB27" s="31"/>
      <c r="TBC27" s="31"/>
      <c r="TBD27" s="31"/>
      <c r="TBE27" s="31"/>
      <c r="TBF27" s="31"/>
      <c r="TBG27" s="31"/>
      <c r="TBH27" s="31"/>
      <c r="TBI27" s="31"/>
      <c r="TBJ27" s="31"/>
      <c r="TBK27" s="31"/>
      <c r="TBL27" s="31"/>
      <c r="TBM27" s="31"/>
      <c r="TBN27" s="31"/>
      <c r="TBO27" s="31"/>
      <c r="TBP27" s="31"/>
      <c r="TBQ27" s="31"/>
      <c r="TBR27" s="31"/>
      <c r="TBS27" s="31"/>
      <c r="TBT27" s="31"/>
      <c r="TBU27" s="31"/>
      <c r="TBV27" s="31"/>
      <c r="TBW27" s="31"/>
      <c r="TBX27" s="31"/>
      <c r="TBY27" s="31"/>
      <c r="TBZ27" s="31"/>
      <c r="TCA27" s="31"/>
      <c r="TCB27" s="31"/>
      <c r="TCC27" s="31"/>
      <c r="TCD27" s="31"/>
      <c r="TCE27" s="31"/>
      <c r="TCF27" s="31"/>
      <c r="TCG27" s="31"/>
      <c r="TCH27" s="31"/>
      <c r="TCI27" s="31"/>
      <c r="TCJ27" s="31"/>
      <c r="TCK27" s="31"/>
      <c r="TCL27" s="31"/>
      <c r="TCM27" s="31"/>
      <c r="TCN27" s="31"/>
      <c r="TCO27" s="31"/>
      <c r="TCP27" s="31"/>
      <c r="TCQ27" s="31"/>
      <c r="TCR27" s="31"/>
      <c r="TCS27" s="31"/>
      <c r="TCT27" s="31"/>
      <c r="TCU27" s="31"/>
      <c r="TCV27" s="31"/>
      <c r="TCW27" s="31"/>
      <c r="TCX27" s="31"/>
      <c r="TCY27" s="31"/>
      <c r="TCZ27" s="31"/>
      <c r="TDA27" s="31"/>
      <c r="TDB27" s="31"/>
      <c r="TDC27" s="31"/>
      <c r="TDD27" s="31"/>
      <c r="TDE27" s="31"/>
      <c r="TDF27" s="31"/>
      <c r="TDG27" s="31"/>
      <c r="TDH27" s="31"/>
      <c r="TDI27" s="31"/>
      <c r="TDJ27" s="31"/>
      <c r="TDK27" s="31"/>
      <c r="TDL27" s="31"/>
      <c r="TDM27" s="31"/>
      <c r="TDN27" s="31"/>
      <c r="TDO27" s="31"/>
      <c r="TDP27" s="31"/>
      <c r="TDQ27" s="31"/>
      <c r="TDR27" s="31"/>
      <c r="TDS27" s="31"/>
      <c r="TDT27" s="31"/>
      <c r="TDU27" s="31"/>
      <c r="TDV27" s="31"/>
      <c r="TDW27" s="31"/>
      <c r="TDX27" s="31"/>
      <c r="TDY27" s="31"/>
      <c r="TDZ27" s="31"/>
      <c r="TEA27" s="31"/>
      <c r="TEB27" s="31"/>
      <c r="TEC27" s="31"/>
      <c r="TED27" s="31"/>
      <c r="TEE27" s="31"/>
      <c r="TEF27" s="31"/>
      <c r="TEG27" s="31"/>
      <c r="TEH27" s="31"/>
      <c r="TEI27" s="31"/>
      <c r="TEJ27" s="31"/>
      <c r="TEK27" s="31"/>
      <c r="TEL27" s="31"/>
      <c r="TEM27" s="31"/>
      <c r="TEN27" s="31"/>
      <c r="TEO27" s="31"/>
      <c r="TEP27" s="31"/>
      <c r="TEQ27" s="31"/>
      <c r="TER27" s="31"/>
      <c r="TES27" s="31"/>
      <c r="TET27" s="31"/>
      <c r="TEU27" s="31"/>
      <c r="TEV27" s="31"/>
      <c r="TEW27" s="31"/>
      <c r="TEX27" s="31"/>
      <c r="TEY27" s="31"/>
      <c r="TEZ27" s="31"/>
      <c r="TFA27" s="31"/>
      <c r="TFB27" s="31"/>
      <c r="TFC27" s="31"/>
      <c r="TFD27" s="31"/>
      <c r="TFE27" s="31"/>
      <c r="TFF27" s="31"/>
      <c r="TFG27" s="31"/>
      <c r="TFH27" s="31"/>
      <c r="TFI27" s="31"/>
      <c r="TFJ27" s="31"/>
      <c r="TFK27" s="31"/>
      <c r="TFL27" s="31"/>
      <c r="TFM27" s="31"/>
      <c r="TFN27" s="31"/>
      <c r="TFO27" s="31"/>
      <c r="TFP27" s="31"/>
      <c r="TFQ27" s="31"/>
      <c r="TFR27" s="31"/>
      <c r="TFS27" s="31"/>
      <c r="TFT27" s="31"/>
      <c r="TFU27" s="31"/>
      <c r="TFV27" s="31"/>
      <c r="TFW27" s="31"/>
      <c r="TFX27" s="31"/>
      <c r="TFY27" s="31"/>
      <c r="TFZ27" s="31"/>
      <c r="TGA27" s="31"/>
      <c r="TGB27" s="31"/>
      <c r="TGC27" s="31"/>
      <c r="TGD27" s="31"/>
      <c r="TGE27" s="31"/>
      <c r="TGF27" s="31"/>
      <c r="TGG27" s="31"/>
      <c r="TGH27" s="31"/>
      <c r="TGI27" s="31"/>
      <c r="TGJ27" s="31"/>
      <c r="TGK27" s="31"/>
      <c r="TGL27" s="31"/>
      <c r="TGM27" s="31"/>
      <c r="TGN27" s="31"/>
      <c r="TGO27" s="31"/>
      <c r="TGP27" s="31"/>
      <c r="TGQ27" s="31"/>
      <c r="TGR27" s="31"/>
      <c r="TGS27" s="31"/>
      <c r="TGT27" s="31"/>
      <c r="TGU27" s="31"/>
      <c r="TGV27" s="31"/>
      <c r="TGW27" s="31"/>
      <c r="TGX27" s="31"/>
      <c r="TGY27" s="31"/>
      <c r="TGZ27" s="31"/>
      <c r="THA27" s="31"/>
      <c r="THB27" s="31"/>
      <c r="THC27" s="31"/>
      <c r="THD27" s="31"/>
      <c r="THE27" s="31"/>
      <c r="THF27" s="31"/>
      <c r="THG27" s="31"/>
      <c r="THH27" s="31"/>
      <c r="THI27" s="31"/>
      <c r="THJ27" s="31"/>
      <c r="THK27" s="31"/>
      <c r="THL27" s="31"/>
      <c r="THM27" s="31"/>
      <c r="THN27" s="31"/>
      <c r="THO27" s="31"/>
      <c r="THP27" s="31"/>
      <c r="THQ27" s="31"/>
      <c r="THR27" s="31"/>
      <c r="THS27" s="31"/>
      <c r="THT27" s="31"/>
      <c r="THU27" s="31"/>
      <c r="THV27" s="31"/>
      <c r="THW27" s="31"/>
      <c r="THX27" s="31"/>
      <c r="THY27" s="31"/>
      <c r="THZ27" s="31"/>
      <c r="TIA27" s="31"/>
      <c r="TIB27" s="31"/>
      <c r="TIC27" s="31"/>
      <c r="TID27" s="31"/>
      <c r="TIE27" s="31"/>
      <c r="TIF27" s="31"/>
      <c r="TIG27" s="31"/>
      <c r="TIH27" s="31"/>
      <c r="TII27" s="31"/>
      <c r="TIJ27" s="31"/>
      <c r="TIK27" s="31"/>
      <c r="TIL27" s="31"/>
      <c r="TIM27" s="31"/>
      <c r="TIN27" s="31"/>
      <c r="TIO27" s="31"/>
      <c r="TIP27" s="31"/>
      <c r="TIQ27" s="31"/>
      <c r="TIR27" s="31"/>
      <c r="TIS27" s="31"/>
      <c r="TIT27" s="31"/>
      <c r="TIU27" s="31"/>
      <c r="TIV27" s="31"/>
      <c r="TIW27" s="31"/>
      <c r="TIX27" s="31"/>
      <c r="TIY27" s="31"/>
      <c r="TIZ27" s="31"/>
      <c r="TJA27" s="31"/>
      <c r="TJB27" s="31"/>
      <c r="TJC27" s="31"/>
      <c r="TJD27" s="31"/>
      <c r="TJE27" s="31"/>
      <c r="TJF27" s="31"/>
      <c r="TJG27" s="31"/>
      <c r="TJH27" s="31"/>
      <c r="TJI27" s="31"/>
      <c r="TJJ27" s="31"/>
      <c r="TJK27" s="31"/>
      <c r="TJL27" s="31"/>
      <c r="TJM27" s="31"/>
      <c r="TJN27" s="31"/>
      <c r="TJO27" s="31"/>
      <c r="TJP27" s="31"/>
      <c r="TJQ27" s="31"/>
      <c r="TJR27" s="31"/>
      <c r="TJS27" s="31"/>
      <c r="TJT27" s="31"/>
      <c r="TJU27" s="31"/>
      <c r="TJV27" s="31"/>
      <c r="TJW27" s="31"/>
      <c r="TJX27" s="31"/>
      <c r="TJY27" s="31"/>
      <c r="TJZ27" s="31"/>
      <c r="TKA27" s="31"/>
      <c r="TKB27" s="31"/>
      <c r="TKC27" s="31"/>
      <c r="TKD27" s="31"/>
      <c r="TKE27" s="31"/>
      <c r="TKF27" s="31"/>
      <c r="TKG27" s="31"/>
      <c r="TKH27" s="31"/>
      <c r="TKI27" s="31"/>
      <c r="TKJ27" s="31"/>
      <c r="TKK27" s="31"/>
      <c r="TKL27" s="31"/>
      <c r="TKM27" s="31"/>
      <c r="TKN27" s="31"/>
      <c r="TKO27" s="31"/>
      <c r="TKP27" s="31"/>
      <c r="TKQ27" s="31"/>
      <c r="TKR27" s="31"/>
      <c r="TKS27" s="31"/>
      <c r="TKT27" s="31"/>
      <c r="TKU27" s="31"/>
      <c r="TKV27" s="31"/>
      <c r="TKW27" s="31"/>
      <c r="TKX27" s="31"/>
      <c r="TKY27" s="31"/>
      <c r="TKZ27" s="31"/>
      <c r="TLA27" s="31"/>
      <c r="TLB27" s="31"/>
      <c r="TLC27" s="31"/>
      <c r="TLD27" s="31"/>
      <c r="TLE27" s="31"/>
      <c r="TLF27" s="31"/>
      <c r="TLG27" s="31"/>
      <c r="TLH27" s="31"/>
      <c r="TLI27" s="31"/>
      <c r="TLJ27" s="31"/>
      <c r="TLK27" s="31"/>
      <c r="TLL27" s="31"/>
      <c r="TLM27" s="31"/>
      <c r="TLN27" s="31"/>
      <c r="TLO27" s="31"/>
      <c r="TLP27" s="31"/>
      <c r="TLQ27" s="31"/>
      <c r="TLR27" s="31"/>
      <c r="TLS27" s="31"/>
      <c r="TLT27" s="31"/>
      <c r="TLU27" s="31"/>
      <c r="TLV27" s="31"/>
      <c r="TLW27" s="31"/>
      <c r="TLX27" s="31"/>
      <c r="TLY27" s="31"/>
      <c r="TLZ27" s="31"/>
      <c r="TMA27" s="31"/>
      <c r="TMB27" s="31"/>
      <c r="TMC27" s="31"/>
      <c r="TMD27" s="31"/>
      <c r="TME27" s="31"/>
      <c r="TMF27" s="31"/>
      <c r="TMG27" s="31"/>
      <c r="TMH27" s="31"/>
      <c r="TMI27" s="31"/>
      <c r="TMJ27" s="31"/>
      <c r="TMK27" s="31"/>
      <c r="TML27" s="31"/>
      <c r="TMM27" s="31"/>
      <c r="TMN27" s="31"/>
      <c r="TMO27" s="31"/>
      <c r="TMP27" s="31"/>
      <c r="TMQ27" s="31"/>
      <c r="TMR27" s="31"/>
      <c r="TMS27" s="31"/>
      <c r="TMT27" s="31"/>
      <c r="TMU27" s="31"/>
      <c r="TMV27" s="31"/>
      <c r="TMW27" s="31"/>
      <c r="TMX27" s="31"/>
      <c r="TMY27" s="31"/>
      <c r="TMZ27" s="31"/>
      <c r="TNA27" s="31"/>
      <c r="TNB27" s="31"/>
      <c r="TNC27" s="31"/>
      <c r="TND27" s="31"/>
      <c r="TNE27" s="31"/>
      <c r="TNF27" s="31"/>
      <c r="TNG27" s="31"/>
      <c r="TNH27" s="31"/>
      <c r="TNI27" s="31"/>
      <c r="TNJ27" s="31"/>
      <c r="TNK27" s="31"/>
      <c r="TNL27" s="31"/>
      <c r="TNM27" s="31"/>
      <c r="TNN27" s="31"/>
      <c r="TNO27" s="31"/>
      <c r="TNP27" s="31"/>
      <c r="TNQ27" s="31"/>
      <c r="TNR27" s="31"/>
      <c r="TNS27" s="31"/>
      <c r="TNT27" s="31"/>
      <c r="TNU27" s="31"/>
      <c r="TNV27" s="31"/>
      <c r="TNW27" s="31"/>
      <c r="TNX27" s="31"/>
      <c r="TNY27" s="31"/>
      <c r="TNZ27" s="31"/>
      <c r="TOA27" s="31"/>
      <c r="TOB27" s="31"/>
      <c r="TOC27" s="31"/>
      <c r="TOD27" s="31"/>
      <c r="TOE27" s="31"/>
      <c r="TOF27" s="31"/>
      <c r="TOG27" s="31"/>
      <c r="TOH27" s="31"/>
      <c r="TOI27" s="31"/>
      <c r="TOJ27" s="31"/>
      <c r="TOK27" s="31"/>
      <c r="TOL27" s="31"/>
      <c r="TOM27" s="31"/>
      <c r="TON27" s="31"/>
      <c r="TOO27" s="31"/>
      <c r="TOP27" s="31"/>
      <c r="TOQ27" s="31"/>
      <c r="TOR27" s="31"/>
      <c r="TOS27" s="31"/>
      <c r="TOT27" s="31"/>
      <c r="TOU27" s="31"/>
      <c r="TOV27" s="31"/>
      <c r="TOW27" s="31"/>
      <c r="TOX27" s="31"/>
      <c r="TOY27" s="31"/>
      <c r="TOZ27" s="31"/>
      <c r="TPA27" s="31"/>
      <c r="TPB27" s="31"/>
      <c r="TPC27" s="31"/>
      <c r="TPD27" s="31"/>
      <c r="TPE27" s="31"/>
      <c r="TPF27" s="31"/>
      <c r="TPG27" s="31"/>
      <c r="TPH27" s="31"/>
      <c r="TPI27" s="31"/>
      <c r="TPJ27" s="31"/>
      <c r="TPK27" s="31"/>
      <c r="TPL27" s="31"/>
      <c r="TPM27" s="31"/>
      <c r="TPN27" s="31"/>
      <c r="TPO27" s="31"/>
      <c r="TPP27" s="31"/>
      <c r="TPQ27" s="31"/>
      <c r="TPR27" s="31"/>
      <c r="TPS27" s="31"/>
      <c r="TPT27" s="31"/>
      <c r="TPU27" s="31"/>
      <c r="TPV27" s="31"/>
      <c r="TPW27" s="31"/>
      <c r="TPX27" s="31"/>
      <c r="TPY27" s="31"/>
      <c r="TPZ27" s="31"/>
      <c r="TQA27" s="31"/>
      <c r="TQB27" s="31"/>
      <c r="TQC27" s="31"/>
      <c r="TQD27" s="31"/>
      <c r="TQE27" s="31"/>
      <c r="TQF27" s="31"/>
      <c r="TQG27" s="31"/>
      <c r="TQH27" s="31"/>
      <c r="TQI27" s="31"/>
      <c r="TQJ27" s="31"/>
      <c r="TQK27" s="31"/>
      <c r="TQL27" s="31"/>
      <c r="TQM27" s="31"/>
      <c r="TQN27" s="31"/>
      <c r="TQO27" s="31"/>
      <c r="TQP27" s="31"/>
      <c r="TQQ27" s="31"/>
      <c r="TQR27" s="31"/>
      <c r="TQS27" s="31"/>
      <c r="TQT27" s="31"/>
      <c r="TQU27" s="31"/>
      <c r="TQV27" s="31"/>
      <c r="TQW27" s="31"/>
      <c r="TQX27" s="31"/>
      <c r="TQY27" s="31"/>
      <c r="TQZ27" s="31"/>
      <c r="TRA27" s="31"/>
      <c r="TRB27" s="31"/>
      <c r="TRC27" s="31"/>
      <c r="TRD27" s="31"/>
      <c r="TRE27" s="31"/>
      <c r="TRF27" s="31"/>
      <c r="TRG27" s="31"/>
      <c r="TRH27" s="31"/>
      <c r="TRI27" s="31"/>
      <c r="TRJ27" s="31"/>
      <c r="TRK27" s="31"/>
      <c r="TRL27" s="31"/>
      <c r="TRM27" s="31"/>
      <c r="TRN27" s="31"/>
      <c r="TRO27" s="31"/>
      <c r="TRP27" s="31"/>
      <c r="TRQ27" s="31"/>
      <c r="TRR27" s="31"/>
      <c r="TRS27" s="31"/>
      <c r="TRT27" s="31"/>
      <c r="TRU27" s="31"/>
      <c r="TRV27" s="31"/>
      <c r="TRW27" s="31"/>
      <c r="TRX27" s="31"/>
      <c r="TRY27" s="31"/>
      <c r="TRZ27" s="31"/>
      <c r="TSA27" s="31"/>
      <c r="TSB27" s="31"/>
      <c r="TSC27" s="31"/>
      <c r="TSD27" s="31"/>
      <c r="TSE27" s="31"/>
      <c r="TSF27" s="31"/>
      <c r="TSG27" s="31"/>
      <c r="TSH27" s="31"/>
      <c r="TSI27" s="31"/>
      <c r="TSJ27" s="31"/>
      <c r="TSK27" s="31"/>
      <c r="TSL27" s="31"/>
      <c r="TSM27" s="31"/>
      <c r="TSN27" s="31"/>
      <c r="TSO27" s="31"/>
      <c r="TSP27" s="31"/>
      <c r="TSQ27" s="31"/>
      <c r="TSR27" s="31"/>
      <c r="TSS27" s="31"/>
      <c r="TST27" s="31"/>
      <c r="TSU27" s="31"/>
      <c r="TSV27" s="31"/>
      <c r="TSW27" s="31"/>
      <c r="TSX27" s="31"/>
      <c r="TSY27" s="31"/>
      <c r="TSZ27" s="31"/>
      <c r="TTA27" s="31"/>
      <c r="TTB27" s="31"/>
      <c r="TTC27" s="31"/>
      <c r="TTD27" s="31"/>
      <c r="TTE27" s="31"/>
      <c r="TTF27" s="31"/>
      <c r="TTG27" s="31"/>
      <c r="TTH27" s="31"/>
      <c r="TTI27" s="31"/>
      <c r="TTJ27" s="31"/>
      <c r="TTK27" s="31"/>
      <c r="TTL27" s="31"/>
      <c r="TTM27" s="31"/>
      <c r="TTN27" s="31"/>
      <c r="TTO27" s="31"/>
      <c r="TTP27" s="31"/>
      <c r="TTQ27" s="31"/>
      <c r="TTR27" s="31"/>
      <c r="TTS27" s="31"/>
      <c r="TTT27" s="31"/>
      <c r="TTU27" s="31"/>
      <c r="TTV27" s="31"/>
      <c r="TTW27" s="31"/>
      <c r="TTX27" s="31"/>
      <c r="TTY27" s="31"/>
      <c r="TTZ27" s="31"/>
      <c r="TUA27" s="31"/>
      <c r="TUB27" s="31"/>
      <c r="TUC27" s="31"/>
      <c r="TUD27" s="31"/>
      <c r="TUE27" s="31"/>
      <c r="TUF27" s="31"/>
      <c r="TUG27" s="31"/>
      <c r="TUH27" s="31"/>
      <c r="TUI27" s="31"/>
      <c r="TUJ27" s="31"/>
      <c r="TUK27" s="31"/>
      <c r="TUL27" s="31"/>
      <c r="TUM27" s="31"/>
      <c r="TUN27" s="31"/>
      <c r="TUO27" s="31"/>
      <c r="TUP27" s="31"/>
      <c r="TUQ27" s="31"/>
      <c r="TUR27" s="31"/>
      <c r="TUS27" s="31"/>
      <c r="TUT27" s="31"/>
      <c r="TUU27" s="31"/>
      <c r="TUV27" s="31"/>
      <c r="TUW27" s="31"/>
      <c r="TUX27" s="31"/>
      <c r="TUY27" s="31"/>
      <c r="TUZ27" s="31"/>
      <c r="TVA27" s="31"/>
      <c r="TVB27" s="31"/>
      <c r="TVC27" s="31"/>
      <c r="TVD27" s="31"/>
      <c r="TVE27" s="31"/>
      <c r="TVF27" s="31"/>
      <c r="TVG27" s="31"/>
      <c r="TVH27" s="31"/>
      <c r="TVI27" s="31"/>
      <c r="TVJ27" s="31"/>
      <c r="TVK27" s="31"/>
      <c r="TVL27" s="31"/>
      <c r="TVM27" s="31"/>
      <c r="TVN27" s="31"/>
      <c r="TVO27" s="31"/>
      <c r="TVP27" s="31"/>
      <c r="TVQ27" s="31"/>
      <c r="TVR27" s="31"/>
      <c r="TVS27" s="31"/>
      <c r="TVT27" s="31"/>
      <c r="TVU27" s="31"/>
      <c r="TVV27" s="31"/>
      <c r="TVW27" s="31"/>
      <c r="TVX27" s="31"/>
      <c r="TVY27" s="31"/>
      <c r="TVZ27" s="31"/>
      <c r="TWA27" s="31"/>
      <c r="TWB27" s="31"/>
      <c r="TWC27" s="31"/>
      <c r="TWD27" s="31"/>
      <c r="TWE27" s="31"/>
      <c r="TWF27" s="31"/>
      <c r="TWG27" s="31"/>
      <c r="TWH27" s="31"/>
      <c r="TWI27" s="31"/>
      <c r="TWJ27" s="31"/>
      <c r="TWK27" s="31"/>
      <c r="TWL27" s="31"/>
      <c r="TWM27" s="31"/>
      <c r="TWN27" s="31"/>
      <c r="TWO27" s="31"/>
      <c r="TWP27" s="31"/>
      <c r="TWQ27" s="31"/>
      <c r="TWR27" s="31"/>
      <c r="TWS27" s="31"/>
      <c r="TWT27" s="31"/>
      <c r="TWU27" s="31"/>
      <c r="TWV27" s="31"/>
      <c r="TWW27" s="31"/>
      <c r="TWX27" s="31"/>
      <c r="TWY27" s="31"/>
      <c r="TWZ27" s="31"/>
      <c r="TXA27" s="31"/>
      <c r="TXB27" s="31"/>
      <c r="TXC27" s="31"/>
      <c r="TXD27" s="31"/>
      <c r="TXE27" s="31"/>
      <c r="TXF27" s="31"/>
      <c r="TXG27" s="31"/>
      <c r="TXH27" s="31"/>
      <c r="TXI27" s="31"/>
      <c r="TXJ27" s="31"/>
      <c r="TXK27" s="31"/>
      <c r="TXL27" s="31"/>
      <c r="TXM27" s="31"/>
      <c r="TXN27" s="31"/>
      <c r="TXO27" s="31"/>
      <c r="TXP27" s="31"/>
      <c r="TXQ27" s="31"/>
      <c r="TXR27" s="31"/>
      <c r="TXS27" s="31"/>
      <c r="TXT27" s="31"/>
      <c r="TXU27" s="31"/>
      <c r="TXV27" s="31"/>
      <c r="TXW27" s="31"/>
      <c r="TXX27" s="31"/>
      <c r="TXY27" s="31"/>
      <c r="TXZ27" s="31"/>
      <c r="TYA27" s="31"/>
      <c r="TYB27" s="31"/>
      <c r="TYC27" s="31"/>
      <c r="TYD27" s="31"/>
      <c r="TYE27" s="31"/>
      <c r="TYF27" s="31"/>
      <c r="TYG27" s="31"/>
      <c r="TYH27" s="31"/>
      <c r="TYI27" s="31"/>
      <c r="TYJ27" s="31"/>
      <c r="TYK27" s="31"/>
      <c r="TYL27" s="31"/>
      <c r="TYM27" s="31"/>
      <c r="TYN27" s="31"/>
      <c r="TYO27" s="31"/>
      <c r="TYP27" s="31"/>
      <c r="TYQ27" s="31"/>
      <c r="TYR27" s="31"/>
      <c r="TYS27" s="31"/>
      <c r="TYT27" s="31"/>
      <c r="TYU27" s="31"/>
      <c r="TYV27" s="31"/>
      <c r="TYW27" s="31"/>
      <c r="TYX27" s="31"/>
      <c r="TYY27" s="31"/>
      <c r="TYZ27" s="31"/>
      <c r="TZA27" s="31"/>
      <c r="TZB27" s="31"/>
      <c r="TZC27" s="31"/>
      <c r="TZD27" s="31"/>
      <c r="TZE27" s="31"/>
      <c r="TZF27" s="31"/>
      <c r="TZG27" s="31"/>
      <c r="TZH27" s="31"/>
      <c r="TZI27" s="31"/>
      <c r="TZJ27" s="31"/>
      <c r="TZK27" s="31"/>
      <c r="TZL27" s="31"/>
      <c r="TZM27" s="31"/>
      <c r="TZN27" s="31"/>
      <c r="TZO27" s="31"/>
      <c r="TZP27" s="31"/>
      <c r="TZQ27" s="31"/>
      <c r="TZR27" s="31"/>
      <c r="TZS27" s="31"/>
      <c r="TZT27" s="31"/>
      <c r="TZU27" s="31"/>
      <c r="TZV27" s="31"/>
      <c r="TZW27" s="31"/>
      <c r="TZX27" s="31"/>
      <c r="TZY27" s="31"/>
      <c r="TZZ27" s="31"/>
      <c r="UAA27" s="31"/>
      <c r="UAB27" s="31"/>
      <c r="UAC27" s="31"/>
      <c r="UAD27" s="31"/>
      <c r="UAE27" s="31"/>
      <c r="UAF27" s="31"/>
      <c r="UAG27" s="31"/>
      <c r="UAH27" s="31"/>
      <c r="UAI27" s="31"/>
      <c r="UAJ27" s="31"/>
      <c r="UAK27" s="31"/>
      <c r="UAL27" s="31"/>
      <c r="UAM27" s="31"/>
      <c r="UAN27" s="31"/>
      <c r="UAO27" s="31"/>
      <c r="UAP27" s="31"/>
      <c r="UAQ27" s="31"/>
      <c r="UAR27" s="31"/>
      <c r="UAS27" s="31"/>
      <c r="UAT27" s="31"/>
      <c r="UAU27" s="31"/>
      <c r="UAV27" s="31"/>
      <c r="UAW27" s="31"/>
      <c r="UAX27" s="31"/>
      <c r="UAY27" s="31"/>
      <c r="UAZ27" s="31"/>
      <c r="UBA27" s="31"/>
      <c r="UBB27" s="31"/>
      <c r="UBC27" s="31"/>
      <c r="UBD27" s="31"/>
      <c r="UBE27" s="31"/>
      <c r="UBF27" s="31"/>
      <c r="UBG27" s="31"/>
      <c r="UBH27" s="31"/>
      <c r="UBI27" s="31"/>
      <c r="UBJ27" s="31"/>
      <c r="UBK27" s="31"/>
      <c r="UBL27" s="31"/>
      <c r="UBM27" s="31"/>
      <c r="UBN27" s="31"/>
      <c r="UBO27" s="31"/>
      <c r="UBP27" s="31"/>
      <c r="UBQ27" s="31"/>
      <c r="UBR27" s="31"/>
      <c r="UBS27" s="31"/>
      <c r="UBT27" s="31"/>
      <c r="UBU27" s="31"/>
      <c r="UBV27" s="31"/>
      <c r="UBW27" s="31"/>
      <c r="UBX27" s="31"/>
      <c r="UBY27" s="31"/>
      <c r="UBZ27" s="31"/>
      <c r="UCA27" s="31"/>
      <c r="UCB27" s="31"/>
      <c r="UCC27" s="31"/>
      <c r="UCD27" s="31"/>
      <c r="UCE27" s="31"/>
      <c r="UCF27" s="31"/>
      <c r="UCG27" s="31"/>
      <c r="UCH27" s="31"/>
      <c r="UCI27" s="31"/>
      <c r="UCJ27" s="31"/>
      <c r="UCK27" s="31"/>
      <c r="UCL27" s="31"/>
      <c r="UCM27" s="31"/>
      <c r="UCN27" s="31"/>
      <c r="UCO27" s="31"/>
      <c r="UCP27" s="31"/>
      <c r="UCQ27" s="31"/>
      <c r="UCR27" s="31"/>
      <c r="UCS27" s="31"/>
      <c r="UCT27" s="31"/>
      <c r="UCU27" s="31"/>
      <c r="UCV27" s="31"/>
      <c r="UCW27" s="31"/>
      <c r="UCX27" s="31"/>
      <c r="UCY27" s="31"/>
      <c r="UCZ27" s="31"/>
      <c r="UDA27" s="31"/>
      <c r="UDB27" s="31"/>
      <c r="UDC27" s="31"/>
      <c r="UDD27" s="31"/>
      <c r="UDE27" s="31"/>
      <c r="UDF27" s="31"/>
      <c r="UDG27" s="31"/>
      <c r="UDH27" s="31"/>
      <c r="UDI27" s="31"/>
      <c r="UDJ27" s="31"/>
      <c r="UDK27" s="31"/>
      <c r="UDL27" s="31"/>
      <c r="UDM27" s="31"/>
      <c r="UDN27" s="31"/>
      <c r="UDO27" s="31"/>
      <c r="UDP27" s="31"/>
      <c r="UDQ27" s="31"/>
      <c r="UDR27" s="31"/>
      <c r="UDS27" s="31"/>
      <c r="UDT27" s="31"/>
      <c r="UDU27" s="31"/>
      <c r="UDV27" s="31"/>
      <c r="UDW27" s="31"/>
      <c r="UDX27" s="31"/>
      <c r="UDY27" s="31"/>
      <c r="UDZ27" s="31"/>
      <c r="UEA27" s="31"/>
      <c r="UEB27" s="31"/>
      <c r="UEC27" s="31"/>
      <c r="UED27" s="31"/>
      <c r="UEE27" s="31"/>
      <c r="UEF27" s="31"/>
      <c r="UEG27" s="31"/>
      <c r="UEH27" s="31"/>
      <c r="UEI27" s="31"/>
      <c r="UEJ27" s="31"/>
      <c r="UEK27" s="31"/>
      <c r="UEL27" s="31"/>
      <c r="UEM27" s="31"/>
      <c r="UEN27" s="31"/>
      <c r="UEO27" s="31"/>
      <c r="UEP27" s="31"/>
      <c r="UEQ27" s="31"/>
      <c r="UER27" s="31"/>
      <c r="UES27" s="31"/>
      <c r="UET27" s="31"/>
      <c r="UEU27" s="31"/>
      <c r="UEV27" s="31"/>
      <c r="UEW27" s="31"/>
      <c r="UEX27" s="31"/>
      <c r="UEY27" s="31"/>
      <c r="UEZ27" s="31"/>
      <c r="UFA27" s="31"/>
      <c r="UFB27" s="31"/>
      <c r="UFC27" s="31"/>
      <c r="UFD27" s="31"/>
      <c r="UFE27" s="31"/>
      <c r="UFF27" s="31"/>
      <c r="UFG27" s="31"/>
      <c r="UFH27" s="31"/>
      <c r="UFI27" s="31"/>
      <c r="UFJ27" s="31"/>
      <c r="UFK27" s="31"/>
      <c r="UFL27" s="31"/>
      <c r="UFM27" s="31"/>
      <c r="UFN27" s="31"/>
      <c r="UFO27" s="31"/>
      <c r="UFP27" s="31"/>
      <c r="UFQ27" s="31"/>
      <c r="UFR27" s="31"/>
      <c r="UFS27" s="31"/>
      <c r="UFT27" s="31"/>
      <c r="UFU27" s="31"/>
      <c r="UFV27" s="31"/>
      <c r="UFW27" s="31"/>
      <c r="UFX27" s="31"/>
      <c r="UFY27" s="31"/>
      <c r="UFZ27" s="31"/>
      <c r="UGA27" s="31"/>
      <c r="UGB27" s="31"/>
      <c r="UGC27" s="31"/>
      <c r="UGD27" s="31"/>
      <c r="UGE27" s="31"/>
      <c r="UGF27" s="31"/>
      <c r="UGG27" s="31"/>
      <c r="UGH27" s="31"/>
      <c r="UGI27" s="31"/>
      <c r="UGJ27" s="31"/>
      <c r="UGK27" s="31"/>
      <c r="UGL27" s="31"/>
      <c r="UGM27" s="31"/>
      <c r="UGN27" s="31"/>
      <c r="UGO27" s="31"/>
      <c r="UGP27" s="31"/>
      <c r="UGQ27" s="31"/>
      <c r="UGR27" s="31"/>
      <c r="UGS27" s="31"/>
      <c r="UGT27" s="31"/>
      <c r="UGU27" s="31"/>
      <c r="UGV27" s="31"/>
      <c r="UGW27" s="31"/>
      <c r="UGX27" s="31"/>
      <c r="UGY27" s="31"/>
      <c r="UGZ27" s="31"/>
      <c r="UHA27" s="31"/>
      <c r="UHB27" s="31"/>
      <c r="UHC27" s="31"/>
      <c r="UHD27" s="31"/>
      <c r="UHE27" s="31"/>
      <c r="UHF27" s="31"/>
      <c r="UHG27" s="31"/>
      <c r="UHH27" s="31"/>
      <c r="UHI27" s="31"/>
      <c r="UHJ27" s="31"/>
      <c r="UHK27" s="31"/>
      <c r="UHL27" s="31"/>
      <c r="UHM27" s="31"/>
      <c r="UHN27" s="31"/>
      <c r="UHO27" s="31"/>
      <c r="UHP27" s="31"/>
      <c r="UHQ27" s="31"/>
      <c r="UHR27" s="31"/>
      <c r="UHS27" s="31"/>
      <c r="UHT27" s="31"/>
      <c r="UHU27" s="31"/>
      <c r="UHV27" s="31"/>
      <c r="UHW27" s="31"/>
      <c r="UHX27" s="31"/>
      <c r="UHY27" s="31"/>
      <c r="UHZ27" s="31"/>
      <c r="UIA27" s="31"/>
      <c r="UIB27" s="31"/>
      <c r="UIC27" s="31"/>
      <c r="UID27" s="31"/>
      <c r="UIE27" s="31"/>
      <c r="UIF27" s="31"/>
      <c r="UIG27" s="31"/>
      <c r="UIH27" s="31"/>
      <c r="UII27" s="31"/>
      <c r="UIJ27" s="31"/>
      <c r="UIK27" s="31"/>
      <c r="UIL27" s="31"/>
      <c r="UIM27" s="31"/>
      <c r="UIN27" s="31"/>
      <c r="UIO27" s="31"/>
      <c r="UIP27" s="31"/>
      <c r="UIQ27" s="31"/>
      <c r="UIR27" s="31"/>
      <c r="UIS27" s="31"/>
      <c r="UIT27" s="31"/>
      <c r="UIU27" s="31"/>
      <c r="UIV27" s="31"/>
      <c r="UIW27" s="31"/>
      <c r="UIX27" s="31"/>
      <c r="UIY27" s="31"/>
      <c r="UIZ27" s="31"/>
      <c r="UJA27" s="31"/>
      <c r="UJB27" s="31"/>
      <c r="UJC27" s="31"/>
      <c r="UJD27" s="31"/>
      <c r="UJE27" s="31"/>
      <c r="UJF27" s="31"/>
      <c r="UJG27" s="31"/>
      <c r="UJH27" s="31"/>
      <c r="UJI27" s="31"/>
      <c r="UJJ27" s="31"/>
      <c r="UJK27" s="31"/>
      <c r="UJL27" s="31"/>
      <c r="UJM27" s="31"/>
      <c r="UJN27" s="31"/>
      <c r="UJO27" s="31"/>
      <c r="UJP27" s="31"/>
      <c r="UJQ27" s="31"/>
      <c r="UJR27" s="31"/>
      <c r="UJS27" s="31"/>
      <c r="UJT27" s="31"/>
      <c r="UJU27" s="31"/>
      <c r="UJV27" s="31"/>
      <c r="UJW27" s="31"/>
      <c r="UJX27" s="31"/>
      <c r="UJY27" s="31"/>
      <c r="UJZ27" s="31"/>
      <c r="UKA27" s="31"/>
      <c r="UKB27" s="31"/>
      <c r="UKC27" s="31"/>
      <c r="UKD27" s="31"/>
      <c r="UKE27" s="31"/>
      <c r="UKF27" s="31"/>
      <c r="UKG27" s="31"/>
      <c r="UKH27" s="31"/>
      <c r="UKI27" s="31"/>
      <c r="UKJ27" s="31"/>
      <c r="UKK27" s="31"/>
      <c r="UKL27" s="31"/>
      <c r="UKM27" s="31"/>
      <c r="UKN27" s="31"/>
      <c r="UKO27" s="31"/>
      <c r="UKP27" s="31"/>
      <c r="UKQ27" s="31"/>
      <c r="UKR27" s="31"/>
      <c r="UKS27" s="31"/>
      <c r="UKT27" s="31"/>
      <c r="UKU27" s="31"/>
      <c r="UKV27" s="31"/>
      <c r="UKW27" s="31"/>
      <c r="UKX27" s="31"/>
      <c r="UKY27" s="31"/>
      <c r="UKZ27" s="31"/>
      <c r="ULA27" s="31"/>
      <c r="ULB27" s="31"/>
      <c r="ULC27" s="31"/>
      <c r="ULD27" s="31"/>
      <c r="ULE27" s="31"/>
      <c r="ULF27" s="31"/>
      <c r="ULG27" s="31"/>
      <c r="ULH27" s="31"/>
      <c r="ULI27" s="31"/>
      <c r="ULJ27" s="31"/>
      <c r="ULK27" s="31"/>
      <c r="ULL27" s="31"/>
      <c r="ULM27" s="31"/>
      <c r="ULN27" s="31"/>
      <c r="ULO27" s="31"/>
      <c r="ULP27" s="31"/>
      <c r="ULQ27" s="31"/>
      <c r="ULR27" s="31"/>
      <c r="ULS27" s="31"/>
      <c r="ULT27" s="31"/>
      <c r="ULU27" s="31"/>
      <c r="ULV27" s="31"/>
      <c r="ULW27" s="31"/>
      <c r="ULX27" s="31"/>
      <c r="ULY27" s="31"/>
      <c r="ULZ27" s="31"/>
      <c r="UMA27" s="31"/>
      <c r="UMB27" s="31"/>
      <c r="UMC27" s="31"/>
      <c r="UMD27" s="31"/>
      <c r="UME27" s="31"/>
      <c r="UMF27" s="31"/>
      <c r="UMG27" s="31"/>
      <c r="UMH27" s="31"/>
      <c r="UMI27" s="31"/>
      <c r="UMJ27" s="31"/>
      <c r="UMK27" s="31"/>
      <c r="UML27" s="31"/>
      <c r="UMM27" s="31"/>
      <c r="UMN27" s="31"/>
      <c r="UMO27" s="31"/>
      <c r="UMP27" s="31"/>
      <c r="UMQ27" s="31"/>
      <c r="UMR27" s="31"/>
      <c r="UMS27" s="31"/>
      <c r="UMT27" s="31"/>
      <c r="UMU27" s="31"/>
      <c r="UMV27" s="31"/>
      <c r="UMW27" s="31"/>
      <c r="UMX27" s="31"/>
      <c r="UMY27" s="31"/>
      <c r="UMZ27" s="31"/>
      <c r="UNA27" s="31"/>
      <c r="UNB27" s="31"/>
      <c r="UNC27" s="31"/>
      <c r="UND27" s="31"/>
      <c r="UNE27" s="31"/>
      <c r="UNF27" s="31"/>
      <c r="UNG27" s="31"/>
      <c r="UNH27" s="31"/>
      <c r="UNI27" s="31"/>
      <c r="UNJ27" s="31"/>
      <c r="UNK27" s="31"/>
      <c r="UNL27" s="31"/>
      <c r="UNM27" s="31"/>
      <c r="UNN27" s="31"/>
      <c r="UNO27" s="31"/>
      <c r="UNP27" s="31"/>
      <c r="UNQ27" s="31"/>
      <c r="UNR27" s="31"/>
      <c r="UNS27" s="31"/>
      <c r="UNT27" s="31"/>
      <c r="UNU27" s="31"/>
      <c r="UNV27" s="31"/>
      <c r="UNW27" s="31"/>
      <c r="UNX27" s="31"/>
      <c r="UNY27" s="31"/>
      <c r="UNZ27" s="31"/>
      <c r="UOA27" s="31"/>
      <c r="UOB27" s="31"/>
      <c r="UOC27" s="31"/>
      <c r="UOD27" s="31"/>
      <c r="UOE27" s="31"/>
      <c r="UOF27" s="31"/>
      <c r="UOG27" s="31"/>
      <c r="UOH27" s="31"/>
      <c r="UOI27" s="31"/>
      <c r="UOJ27" s="31"/>
      <c r="UOK27" s="31"/>
      <c r="UOL27" s="31"/>
      <c r="UOM27" s="31"/>
      <c r="UON27" s="31"/>
      <c r="UOO27" s="31"/>
      <c r="UOP27" s="31"/>
      <c r="UOQ27" s="31"/>
      <c r="UOR27" s="31"/>
      <c r="UOS27" s="31"/>
      <c r="UOT27" s="31"/>
      <c r="UOU27" s="31"/>
      <c r="UOV27" s="31"/>
      <c r="UOW27" s="31"/>
      <c r="UOX27" s="31"/>
      <c r="UOY27" s="31"/>
      <c r="UOZ27" s="31"/>
      <c r="UPA27" s="31"/>
      <c r="UPB27" s="31"/>
      <c r="UPC27" s="31"/>
      <c r="UPD27" s="31"/>
      <c r="UPE27" s="31"/>
      <c r="UPF27" s="31"/>
      <c r="UPG27" s="31"/>
      <c r="UPH27" s="31"/>
      <c r="UPI27" s="31"/>
      <c r="UPJ27" s="31"/>
      <c r="UPK27" s="31"/>
      <c r="UPL27" s="31"/>
      <c r="UPM27" s="31"/>
      <c r="UPN27" s="31"/>
      <c r="UPO27" s="31"/>
      <c r="UPP27" s="31"/>
      <c r="UPQ27" s="31"/>
      <c r="UPR27" s="31"/>
      <c r="UPS27" s="31"/>
      <c r="UPT27" s="31"/>
      <c r="UPU27" s="31"/>
      <c r="UPV27" s="31"/>
      <c r="UPW27" s="31"/>
      <c r="UPX27" s="31"/>
      <c r="UPY27" s="31"/>
      <c r="UPZ27" s="31"/>
      <c r="UQA27" s="31"/>
      <c r="UQB27" s="31"/>
      <c r="UQC27" s="31"/>
      <c r="UQD27" s="31"/>
      <c r="UQE27" s="31"/>
      <c r="UQF27" s="31"/>
      <c r="UQG27" s="31"/>
      <c r="UQH27" s="31"/>
      <c r="UQI27" s="31"/>
      <c r="UQJ27" s="31"/>
      <c r="UQK27" s="31"/>
      <c r="UQL27" s="31"/>
      <c r="UQM27" s="31"/>
      <c r="UQN27" s="31"/>
      <c r="UQO27" s="31"/>
      <c r="UQP27" s="31"/>
      <c r="UQQ27" s="31"/>
      <c r="UQR27" s="31"/>
      <c r="UQS27" s="31"/>
      <c r="UQT27" s="31"/>
      <c r="UQU27" s="31"/>
      <c r="UQV27" s="31"/>
      <c r="UQW27" s="31"/>
      <c r="UQX27" s="31"/>
      <c r="UQY27" s="31"/>
      <c r="UQZ27" s="31"/>
      <c r="URA27" s="31"/>
      <c r="URB27" s="31"/>
      <c r="URC27" s="31"/>
      <c r="URD27" s="31"/>
      <c r="URE27" s="31"/>
      <c r="URF27" s="31"/>
      <c r="URG27" s="31"/>
      <c r="URH27" s="31"/>
      <c r="URI27" s="31"/>
      <c r="URJ27" s="31"/>
      <c r="URK27" s="31"/>
      <c r="URL27" s="31"/>
      <c r="URM27" s="31"/>
      <c r="URN27" s="31"/>
      <c r="URO27" s="31"/>
      <c r="URP27" s="31"/>
      <c r="URQ27" s="31"/>
      <c r="URR27" s="31"/>
      <c r="URS27" s="31"/>
      <c r="URT27" s="31"/>
      <c r="URU27" s="31"/>
      <c r="URV27" s="31"/>
      <c r="URW27" s="31"/>
      <c r="URX27" s="31"/>
      <c r="URY27" s="31"/>
      <c r="URZ27" s="31"/>
      <c r="USA27" s="31"/>
      <c r="USB27" s="31"/>
      <c r="USC27" s="31"/>
      <c r="USD27" s="31"/>
      <c r="USE27" s="31"/>
      <c r="USF27" s="31"/>
      <c r="USG27" s="31"/>
      <c r="USH27" s="31"/>
      <c r="USI27" s="31"/>
      <c r="USJ27" s="31"/>
      <c r="USK27" s="31"/>
      <c r="USL27" s="31"/>
      <c r="USM27" s="31"/>
      <c r="USN27" s="31"/>
      <c r="USO27" s="31"/>
      <c r="USP27" s="31"/>
      <c r="USQ27" s="31"/>
      <c r="USR27" s="31"/>
      <c r="USS27" s="31"/>
      <c r="UST27" s="31"/>
      <c r="USU27" s="31"/>
      <c r="USV27" s="31"/>
      <c r="USW27" s="31"/>
      <c r="USX27" s="31"/>
      <c r="USY27" s="31"/>
      <c r="USZ27" s="31"/>
      <c r="UTA27" s="31"/>
      <c r="UTB27" s="31"/>
      <c r="UTC27" s="31"/>
      <c r="UTD27" s="31"/>
      <c r="UTE27" s="31"/>
      <c r="UTF27" s="31"/>
      <c r="UTG27" s="31"/>
      <c r="UTH27" s="31"/>
      <c r="UTI27" s="31"/>
      <c r="UTJ27" s="31"/>
      <c r="UTK27" s="31"/>
      <c r="UTL27" s="31"/>
      <c r="UTM27" s="31"/>
      <c r="UTN27" s="31"/>
      <c r="UTO27" s="31"/>
      <c r="UTP27" s="31"/>
      <c r="UTQ27" s="31"/>
      <c r="UTR27" s="31"/>
      <c r="UTS27" s="31"/>
      <c r="UTT27" s="31"/>
      <c r="UTU27" s="31"/>
      <c r="UTV27" s="31"/>
      <c r="UTW27" s="31"/>
      <c r="UTX27" s="31"/>
      <c r="UTY27" s="31"/>
      <c r="UTZ27" s="31"/>
      <c r="UUA27" s="31"/>
      <c r="UUB27" s="31"/>
      <c r="UUC27" s="31"/>
      <c r="UUD27" s="31"/>
      <c r="UUE27" s="31"/>
      <c r="UUF27" s="31"/>
      <c r="UUG27" s="31"/>
      <c r="UUH27" s="31"/>
      <c r="UUI27" s="31"/>
      <c r="UUJ27" s="31"/>
      <c r="UUK27" s="31"/>
      <c r="UUL27" s="31"/>
      <c r="UUM27" s="31"/>
      <c r="UUN27" s="31"/>
      <c r="UUO27" s="31"/>
      <c r="UUP27" s="31"/>
      <c r="UUQ27" s="31"/>
      <c r="UUR27" s="31"/>
      <c r="UUS27" s="31"/>
      <c r="UUT27" s="31"/>
      <c r="UUU27" s="31"/>
      <c r="UUV27" s="31"/>
      <c r="UUW27" s="31"/>
      <c r="UUX27" s="31"/>
      <c r="UUY27" s="31"/>
      <c r="UUZ27" s="31"/>
      <c r="UVA27" s="31"/>
      <c r="UVB27" s="31"/>
      <c r="UVC27" s="31"/>
      <c r="UVD27" s="31"/>
      <c r="UVE27" s="31"/>
      <c r="UVF27" s="31"/>
      <c r="UVG27" s="31"/>
      <c r="UVH27" s="31"/>
      <c r="UVI27" s="31"/>
      <c r="UVJ27" s="31"/>
      <c r="UVK27" s="31"/>
      <c r="UVL27" s="31"/>
      <c r="UVM27" s="31"/>
      <c r="UVN27" s="31"/>
      <c r="UVO27" s="31"/>
      <c r="UVP27" s="31"/>
      <c r="UVQ27" s="31"/>
      <c r="UVR27" s="31"/>
      <c r="UVS27" s="31"/>
      <c r="UVT27" s="31"/>
      <c r="UVU27" s="31"/>
      <c r="UVV27" s="31"/>
      <c r="UVW27" s="31"/>
      <c r="UVX27" s="31"/>
      <c r="UVY27" s="31"/>
      <c r="UVZ27" s="31"/>
      <c r="UWA27" s="31"/>
      <c r="UWB27" s="31"/>
      <c r="UWC27" s="31"/>
      <c r="UWD27" s="31"/>
      <c r="UWE27" s="31"/>
      <c r="UWF27" s="31"/>
      <c r="UWG27" s="31"/>
      <c r="UWH27" s="31"/>
      <c r="UWI27" s="31"/>
      <c r="UWJ27" s="31"/>
      <c r="UWK27" s="31"/>
      <c r="UWL27" s="31"/>
      <c r="UWM27" s="31"/>
      <c r="UWN27" s="31"/>
      <c r="UWO27" s="31"/>
      <c r="UWP27" s="31"/>
      <c r="UWQ27" s="31"/>
      <c r="UWR27" s="31"/>
      <c r="UWS27" s="31"/>
      <c r="UWT27" s="31"/>
      <c r="UWU27" s="31"/>
      <c r="UWV27" s="31"/>
      <c r="UWW27" s="31"/>
      <c r="UWX27" s="31"/>
      <c r="UWY27" s="31"/>
      <c r="UWZ27" s="31"/>
      <c r="UXA27" s="31"/>
      <c r="UXB27" s="31"/>
      <c r="UXC27" s="31"/>
      <c r="UXD27" s="31"/>
      <c r="UXE27" s="31"/>
      <c r="UXF27" s="31"/>
      <c r="UXG27" s="31"/>
      <c r="UXH27" s="31"/>
      <c r="UXI27" s="31"/>
      <c r="UXJ27" s="31"/>
      <c r="UXK27" s="31"/>
      <c r="UXL27" s="31"/>
      <c r="UXM27" s="31"/>
      <c r="UXN27" s="31"/>
      <c r="UXO27" s="31"/>
      <c r="UXP27" s="31"/>
      <c r="UXQ27" s="31"/>
      <c r="UXR27" s="31"/>
      <c r="UXS27" s="31"/>
      <c r="UXT27" s="31"/>
      <c r="UXU27" s="31"/>
      <c r="UXV27" s="31"/>
      <c r="UXW27" s="31"/>
      <c r="UXX27" s="31"/>
      <c r="UXY27" s="31"/>
      <c r="UXZ27" s="31"/>
      <c r="UYA27" s="31"/>
      <c r="UYB27" s="31"/>
      <c r="UYC27" s="31"/>
      <c r="UYD27" s="31"/>
      <c r="UYE27" s="31"/>
      <c r="UYF27" s="31"/>
      <c r="UYG27" s="31"/>
      <c r="UYH27" s="31"/>
      <c r="UYI27" s="31"/>
      <c r="UYJ27" s="31"/>
      <c r="UYK27" s="31"/>
      <c r="UYL27" s="31"/>
      <c r="UYM27" s="31"/>
      <c r="UYN27" s="31"/>
      <c r="UYO27" s="31"/>
      <c r="UYP27" s="31"/>
      <c r="UYQ27" s="31"/>
      <c r="UYR27" s="31"/>
      <c r="UYS27" s="31"/>
      <c r="UYT27" s="31"/>
      <c r="UYU27" s="31"/>
      <c r="UYV27" s="31"/>
      <c r="UYW27" s="31"/>
      <c r="UYX27" s="31"/>
      <c r="UYY27" s="31"/>
      <c r="UYZ27" s="31"/>
      <c r="UZA27" s="31"/>
      <c r="UZB27" s="31"/>
      <c r="UZC27" s="31"/>
      <c r="UZD27" s="31"/>
      <c r="UZE27" s="31"/>
      <c r="UZF27" s="31"/>
      <c r="UZG27" s="31"/>
      <c r="UZH27" s="31"/>
      <c r="UZI27" s="31"/>
      <c r="UZJ27" s="31"/>
      <c r="UZK27" s="31"/>
      <c r="UZL27" s="31"/>
      <c r="UZM27" s="31"/>
      <c r="UZN27" s="31"/>
      <c r="UZO27" s="31"/>
      <c r="UZP27" s="31"/>
      <c r="UZQ27" s="31"/>
      <c r="UZR27" s="31"/>
      <c r="UZS27" s="31"/>
      <c r="UZT27" s="31"/>
      <c r="UZU27" s="31"/>
      <c r="UZV27" s="31"/>
      <c r="UZW27" s="31"/>
      <c r="UZX27" s="31"/>
      <c r="UZY27" s="31"/>
      <c r="UZZ27" s="31"/>
      <c r="VAA27" s="31"/>
      <c r="VAB27" s="31"/>
      <c r="VAC27" s="31"/>
      <c r="VAD27" s="31"/>
      <c r="VAE27" s="31"/>
      <c r="VAF27" s="31"/>
      <c r="VAG27" s="31"/>
      <c r="VAH27" s="31"/>
      <c r="VAI27" s="31"/>
      <c r="VAJ27" s="31"/>
      <c r="VAK27" s="31"/>
      <c r="VAL27" s="31"/>
      <c r="VAM27" s="31"/>
      <c r="VAN27" s="31"/>
      <c r="VAO27" s="31"/>
      <c r="VAP27" s="31"/>
      <c r="VAQ27" s="31"/>
      <c r="VAR27" s="31"/>
      <c r="VAS27" s="31"/>
      <c r="VAT27" s="31"/>
      <c r="VAU27" s="31"/>
      <c r="VAV27" s="31"/>
      <c r="VAW27" s="31"/>
      <c r="VAX27" s="31"/>
      <c r="VAY27" s="31"/>
      <c r="VAZ27" s="31"/>
      <c r="VBA27" s="31"/>
      <c r="VBB27" s="31"/>
      <c r="VBC27" s="31"/>
      <c r="VBD27" s="31"/>
      <c r="VBE27" s="31"/>
      <c r="VBF27" s="31"/>
      <c r="VBG27" s="31"/>
      <c r="VBH27" s="31"/>
      <c r="VBI27" s="31"/>
      <c r="VBJ27" s="31"/>
      <c r="VBK27" s="31"/>
      <c r="VBL27" s="31"/>
      <c r="VBM27" s="31"/>
      <c r="VBN27" s="31"/>
      <c r="VBO27" s="31"/>
      <c r="VBP27" s="31"/>
      <c r="VBQ27" s="31"/>
      <c r="VBR27" s="31"/>
      <c r="VBS27" s="31"/>
      <c r="VBT27" s="31"/>
      <c r="VBU27" s="31"/>
      <c r="VBV27" s="31"/>
      <c r="VBW27" s="31"/>
      <c r="VBX27" s="31"/>
      <c r="VBY27" s="31"/>
      <c r="VBZ27" s="31"/>
      <c r="VCA27" s="31"/>
      <c r="VCB27" s="31"/>
      <c r="VCC27" s="31"/>
      <c r="VCD27" s="31"/>
      <c r="VCE27" s="31"/>
      <c r="VCF27" s="31"/>
      <c r="VCG27" s="31"/>
      <c r="VCH27" s="31"/>
      <c r="VCI27" s="31"/>
      <c r="VCJ27" s="31"/>
      <c r="VCK27" s="31"/>
      <c r="VCL27" s="31"/>
      <c r="VCM27" s="31"/>
      <c r="VCN27" s="31"/>
      <c r="VCO27" s="31"/>
      <c r="VCP27" s="31"/>
      <c r="VCQ27" s="31"/>
      <c r="VCR27" s="31"/>
      <c r="VCS27" s="31"/>
      <c r="VCT27" s="31"/>
      <c r="VCU27" s="31"/>
      <c r="VCV27" s="31"/>
      <c r="VCW27" s="31"/>
      <c r="VCX27" s="31"/>
      <c r="VCY27" s="31"/>
      <c r="VCZ27" s="31"/>
      <c r="VDA27" s="31"/>
      <c r="VDB27" s="31"/>
      <c r="VDC27" s="31"/>
      <c r="VDD27" s="31"/>
      <c r="VDE27" s="31"/>
      <c r="VDF27" s="31"/>
      <c r="VDG27" s="31"/>
      <c r="VDH27" s="31"/>
      <c r="VDI27" s="31"/>
      <c r="VDJ27" s="31"/>
      <c r="VDK27" s="31"/>
      <c r="VDL27" s="31"/>
      <c r="VDM27" s="31"/>
      <c r="VDN27" s="31"/>
      <c r="VDO27" s="31"/>
      <c r="VDP27" s="31"/>
      <c r="VDQ27" s="31"/>
      <c r="VDR27" s="31"/>
      <c r="VDS27" s="31"/>
      <c r="VDT27" s="31"/>
      <c r="VDU27" s="31"/>
      <c r="VDV27" s="31"/>
      <c r="VDW27" s="31"/>
      <c r="VDX27" s="31"/>
      <c r="VDY27" s="31"/>
      <c r="VDZ27" s="31"/>
      <c r="VEA27" s="31"/>
      <c r="VEB27" s="31"/>
      <c r="VEC27" s="31"/>
      <c r="VED27" s="31"/>
      <c r="VEE27" s="31"/>
      <c r="VEF27" s="31"/>
      <c r="VEG27" s="31"/>
      <c r="VEH27" s="31"/>
      <c r="VEI27" s="31"/>
      <c r="VEJ27" s="31"/>
      <c r="VEK27" s="31"/>
      <c r="VEL27" s="31"/>
      <c r="VEM27" s="31"/>
      <c r="VEN27" s="31"/>
      <c r="VEO27" s="31"/>
      <c r="VEP27" s="31"/>
      <c r="VEQ27" s="31"/>
      <c r="VER27" s="31"/>
      <c r="VES27" s="31"/>
      <c r="VET27" s="31"/>
      <c r="VEU27" s="31"/>
      <c r="VEV27" s="31"/>
      <c r="VEW27" s="31"/>
      <c r="VEX27" s="31"/>
      <c r="VEY27" s="31"/>
      <c r="VEZ27" s="31"/>
      <c r="VFA27" s="31"/>
      <c r="VFB27" s="31"/>
      <c r="VFC27" s="31"/>
      <c r="VFD27" s="31"/>
      <c r="VFE27" s="31"/>
      <c r="VFF27" s="31"/>
      <c r="VFG27" s="31"/>
      <c r="VFH27" s="31"/>
      <c r="VFI27" s="31"/>
      <c r="VFJ27" s="31"/>
      <c r="VFK27" s="31"/>
      <c r="VFL27" s="31"/>
      <c r="VFM27" s="31"/>
      <c r="VFN27" s="31"/>
      <c r="VFO27" s="31"/>
      <c r="VFP27" s="31"/>
      <c r="VFQ27" s="31"/>
      <c r="VFR27" s="31"/>
      <c r="VFS27" s="31"/>
      <c r="VFT27" s="31"/>
      <c r="VFU27" s="31"/>
      <c r="VFV27" s="31"/>
      <c r="VFW27" s="31"/>
      <c r="VFX27" s="31"/>
      <c r="VFY27" s="31"/>
      <c r="VFZ27" s="31"/>
      <c r="VGA27" s="31"/>
      <c r="VGB27" s="31"/>
      <c r="VGC27" s="31"/>
      <c r="VGD27" s="31"/>
      <c r="VGE27" s="31"/>
      <c r="VGF27" s="31"/>
      <c r="VGG27" s="31"/>
      <c r="VGH27" s="31"/>
      <c r="VGI27" s="31"/>
      <c r="VGJ27" s="31"/>
      <c r="VGK27" s="31"/>
      <c r="VGL27" s="31"/>
      <c r="VGM27" s="31"/>
      <c r="VGN27" s="31"/>
      <c r="VGO27" s="31"/>
      <c r="VGP27" s="31"/>
      <c r="VGQ27" s="31"/>
      <c r="VGR27" s="31"/>
      <c r="VGS27" s="31"/>
      <c r="VGT27" s="31"/>
      <c r="VGU27" s="31"/>
      <c r="VGV27" s="31"/>
      <c r="VGW27" s="31"/>
      <c r="VGX27" s="31"/>
      <c r="VGY27" s="31"/>
      <c r="VGZ27" s="31"/>
      <c r="VHA27" s="31"/>
      <c r="VHB27" s="31"/>
      <c r="VHC27" s="31"/>
      <c r="VHD27" s="31"/>
      <c r="VHE27" s="31"/>
      <c r="VHF27" s="31"/>
      <c r="VHG27" s="31"/>
      <c r="VHH27" s="31"/>
      <c r="VHI27" s="31"/>
      <c r="VHJ27" s="31"/>
      <c r="VHK27" s="31"/>
      <c r="VHL27" s="31"/>
      <c r="VHM27" s="31"/>
      <c r="VHN27" s="31"/>
      <c r="VHO27" s="31"/>
      <c r="VHP27" s="31"/>
      <c r="VHQ27" s="31"/>
      <c r="VHR27" s="31"/>
      <c r="VHS27" s="31"/>
      <c r="VHT27" s="31"/>
      <c r="VHU27" s="31"/>
      <c r="VHV27" s="31"/>
      <c r="VHW27" s="31"/>
      <c r="VHX27" s="31"/>
      <c r="VHY27" s="31"/>
      <c r="VHZ27" s="31"/>
      <c r="VIA27" s="31"/>
      <c r="VIB27" s="31"/>
      <c r="VIC27" s="31"/>
      <c r="VID27" s="31"/>
      <c r="VIE27" s="31"/>
      <c r="VIF27" s="31"/>
      <c r="VIG27" s="31"/>
      <c r="VIH27" s="31"/>
      <c r="VII27" s="31"/>
      <c r="VIJ27" s="31"/>
      <c r="VIK27" s="31"/>
      <c r="VIL27" s="31"/>
      <c r="VIM27" s="31"/>
      <c r="VIN27" s="31"/>
      <c r="VIO27" s="31"/>
      <c r="VIP27" s="31"/>
      <c r="VIQ27" s="31"/>
      <c r="VIR27" s="31"/>
      <c r="VIS27" s="31"/>
      <c r="VIT27" s="31"/>
      <c r="VIU27" s="31"/>
      <c r="VIV27" s="31"/>
      <c r="VIW27" s="31"/>
      <c r="VIX27" s="31"/>
      <c r="VIY27" s="31"/>
      <c r="VIZ27" s="31"/>
      <c r="VJA27" s="31"/>
      <c r="VJB27" s="31"/>
      <c r="VJC27" s="31"/>
      <c r="VJD27" s="31"/>
      <c r="VJE27" s="31"/>
      <c r="VJF27" s="31"/>
      <c r="VJG27" s="31"/>
      <c r="VJH27" s="31"/>
      <c r="VJI27" s="31"/>
      <c r="VJJ27" s="31"/>
      <c r="VJK27" s="31"/>
      <c r="VJL27" s="31"/>
      <c r="VJM27" s="31"/>
      <c r="VJN27" s="31"/>
      <c r="VJO27" s="31"/>
      <c r="VJP27" s="31"/>
      <c r="VJQ27" s="31"/>
      <c r="VJR27" s="31"/>
      <c r="VJS27" s="31"/>
      <c r="VJT27" s="31"/>
      <c r="VJU27" s="31"/>
      <c r="VJV27" s="31"/>
      <c r="VJW27" s="31"/>
      <c r="VJX27" s="31"/>
      <c r="VJY27" s="31"/>
      <c r="VJZ27" s="31"/>
      <c r="VKA27" s="31"/>
      <c r="VKB27" s="31"/>
      <c r="VKC27" s="31"/>
      <c r="VKD27" s="31"/>
      <c r="VKE27" s="31"/>
      <c r="VKF27" s="31"/>
      <c r="VKG27" s="31"/>
      <c r="VKH27" s="31"/>
      <c r="VKI27" s="31"/>
      <c r="VKJ27" s="31"/>
      <c r="VKK27" s="31"/>
      <c r="VKL27" s="31"/>
      <c r="VKM27" s="31"/>
      <c r="VKN27" s="31"/>
      <c r="VKO27" s="31"/>
      <c r="VKP27" s="31"/>
      <c r="VKQ27" s="31"/>
      <c r="VKR27" s="31"/>
      <c r="VKS27" s="31"/>
      <c r="VKT27" s="31"/>
      <c r="VKU27" s="31"/>
      <c r="VKV27" s="31"/>
      <c r="VKW27" s="31"/>
      <c r="VKX27" s="31"/>
      <c r="VKY27" s="31"/>
      <c r="VKZ27" s="31"/>
      <c r="VLA27" s="31"/>
      <c r="VLB27" s="31"/>
      <c r="VLC27" s="31"/>
      <c r="VLD27" s="31"/>
      <c r="VLE27" s="31"/>
      <c r="VLF27" s="31"/>
      <c r="VLG27" s="31"/>
      <c r="VLH27" s="31"/>
      <c r="VLI27" s="31"/>
      <c r="VLJ27" s="31"/>
      <c r="VLK27" s="31"/>
      <c r="VLL27" s="31"/>
      <c r="VLM27" s="31"/>
      <c r="VLN27" s="31"/>
      <c r="VLO27" s="31"/>
      <c r="VLP27" s="31"/>
      <c r="VLQ27" s="31"/>
      <c r="VLR27" s="31"/>
      <c r="VLS27" s="31"/>
      <c r="VLT27" s="31"/>
      <c r="VLU27" s="31"/>
      <c r="VLV27" s="31"/>
      <c r="VLW27" s="31"/>
      <c r="VLX27" s="31"/>
      <c r="VLY27" s="31"/>
      <c r="VLZ27" s="31"/>
      <c r="VMA27" s="31"/>
      <c r="VMB27" s="31"/>
      <c r="VMC27" s="31"/>
      <c r="VMD27" s="31"/>
      <c r="VME27" s="31"/>
      <c r="VMF27" s="31"/>
      <c r="VMG27" s="31"/>
      <c r="VMH27" s="31"/>
      <c r="VMI27" s="31"/>
      <c r="VMJ27" s="31"/>
      <c r="VMK27" s="31"/>
      <c r="VML27" s="31"/>
      <c r="VMM27" s="31"/>
      <c r="VMN27" s="31"/>
      <c r="VMO27" s="31"/>
      <c r="VMP27" s="31"/>
      <c r="VMQ27" s="31"/>
      <c r="VMR27" s="31"/>
      <c r="VMS27" s="31"/>
      <c r="VMT27" s="31"/>
      <c r="VMU27" s="31"/>
      <c r="VMV27" s="31"/>
      <c r="VMW27" s="31"/>
      <c r="VMX27" s="31"/>
      <c r="VMY27" s="31"/>
      <c r="VMZ27" s="31"/>
      <c r="VNA27" s="31"/>
      <c r="VNB27" s="31"/>
      <c r="VNC27" s="31"/>
      <c r="VND27" s="31"/>
      <c r="VNE27" s="31"/>
      <c r="VNF27" s="31"/>
      <c r="VNG27" s="31"/>
      <c r="VNH27" s="31"/>
      <c r="VNI27" s="31"/>
      <c r="VNJ27" s="31"/>
      <c r="VNK27" s="31"/>
      <c r="VNL27" s="31"/>
      <c r="VNM27" s="31"/>
      <c r="VNN27" s="31"/>
      <c r="VNO27" s="31"/>
      <c r="VNP27" s="31"/>
      <c r="VNQ27" s="31"/>
      <c r="VNR27" s="31"/>
      <c r="VNS27" s="31"/>
      <c r="VNT27" s="31"/>
      <c r="VNU27" s="31"/>
      <c r="VNV27" s="31"/>
      <c r="VNW27" s="31"/>
      <c r="VNX27" s="31"/>
      <c r="VNY27" s="31"/>
      <c r="VNZ27" s="31"/>
      <c r="VOA27" s="31"/>
      <c r="VOB27" s="31"/>
      <c r="VOC27" s="31"/>
      <c r="VOD27" s="31"/>
      <c r="VOE27" s="31"/>
      <c r="VOF27" s="31"/>
      <c r="VOG27" s="31"/>
      <c r="VOH27" s="31"/>
      <c r="VOI27" s="31"/>
      <c r="VOJ27" s="31"/>
      <c r="VOK27" s="31"/>
      <c r="VOL27" s="31"/>
      <c r="VOM27" s="31"/>
      <c r="VON27" s="31"/>
      <c r="VOO27" s="31"/>
      <c r="VOP27" s="31"/>
      <c r="VOQ27" s="31"/>
      <c r="VOR27" s="31"/>
      <c r="VOS27" s="31"/>
      <c r="VOT27" s="31"/>
      <c r="VOU27" s="31"/>
      <c r="VOV27" s="31"/>
      <c r="VOW27" s="31"/>
      <c r="VOX27" s="31"/>
      <c r="VOY27" s="31"/>
      <c r="VOZ27" s="31"/>
      <c r="VPA27" s="31"/>
      <c r="VPB27" s="31"/>
      <c r="VPC27" s="31"/>
      <c r="VPD27" s="31"/>
      <c r="VPE27" s="31"/>
      <c r="VPF27" s="31"/>
      <c r="VPG27" s="31"/>
      <c r="VPH27" s="31"/>
      <c r="VPI27" s="31"/>
      <c r="VPJ27" s="31"/>
      <c r="VPK27" s="31"/>
      <c r="VPL27" s="31"/>
      <c r="VPM27" s="31"/>
      <c r="VPN27" s="31"/>
      <c r="VPO27" s="31"/>
      <c r="VPP27" s="31"/>
      <c r="VPQ27" s="31"/>
      <c r="VPR27" s="31"/>
      <c r="VPS27" s="31"/>
      <c r="VPT27" s="31"/>
      <c r="VPU27" s="31"/>
      <c r="VPV27" s="31"/>
      <c r="VPW27" s="31"/>
      <c r="VPX27" s="31"/>
      <c r="VPY27" s="31"/>
      <c r="VPZ27" s="31"/>
      <c r="VQA27" s="31"/>
      <c r="VQB27" s="31"/>
      <c r="VQC27" s="31"/>
      <c r="VQD27" s="31"/>
      <c r="VQE27" s="31"/>
      <c r="VQF27" s="31"/>
      <c r="VQG27" s="31"/>
      <c r="VQH27" s="31"/>
      <c r="VQI27" s="31"/>
      <c r="VQJ27" s="31"/>
      <c r="VQK27" s="31"/>
      <c r="VQL27" s="31"/>
      <c r="VQM27" s="31"/>
      <c r="VQN27" s="31"/>
      <c r="VQO27" s="31"/>
      <c r="VQP27" s="31"/>
      <c r="VQQ27" s="31"/>
      <c r="VQR27" s="31"/>
      <c r="VQS27" s="31"/>
      <c r="VQT27" s="31"/>
      <c r="VQU27" s="31"/>
      <c r="VQV27" s="31"/>
      <c r="VQW27" s="31"/>
      <c r="VQX27" s="31"/>
      <c r="VQY27" s="31"/>
      <c r="VQZ27" s="31"/>
      <c r="VRA27" s="31"/>
      <c r="VRB27" s="31"/>
      <c r="VRC27" s="31"/>
      <c r="VRD27" s="31"/>
      <c r="VRE27" s="31"/>
      <c r="VRF27" s="31"/>
      <c r="VRG27" s="31"/>
      <c r="VRH27" s="31"/>
      <c r="VRI27" s="31"/>
      <c r="VRJ27" s="31"/>
      <c r="VRK27" s="31"/>
      <c r="VRL27" s="31"/>
      <c r="VRM27" s="31"/>
      <c r="VRN27" s="31"/>
      <c r="VRO27" s="31"/>
      <c r="VRP27" s="31"/>
      <c r="VRQ27" s="31"/>
      <c r="VRR27" s="31"/>
      <c r="VRS27" s="31"/>
      <c r="VRT27" s="31"/>
      <c r="VRU27" s="31"/>
      <c r="VRV27" s="31"/>
      <c r="VRW27" s="31"/>
      <c r="VRX27" s="31"/>
      <c r="VRY27" s="31"/>
      <c r="VRZ27" s="31"/>
      <c r="VSA27" s="31"/>
      <c r="VSB27" s="31"/>
      <c r="VSC27" s="31"/>
      <c r="VSD27" s="31"/>
      <c r="VSE27" s="31"/>
      <c r="VSF27" s="31"/>
      <c r="VSG27" s="31"/>
      <c r="VSH27" s="31"/>
      <c r="VSI27" s="31"/>
      <c r="VSJ27" s="31"/>
      <c r="VSK27" s="31"/>
      <c r="VSL27" s="31"/>
      <c r="VSM27" s="31"/>
      <c r="VSN27" s="31"/>
      <c r="VSO27" s="31"/>
      <c r="VSP27" s="31"/>
      <c r="VSQ27" s="31"/>
      <c r="VSR27" s="31"/>
      <c r="VSS27" s="31"/>
      <c r="VST27" s="31"/>
      <c r="VSU27" s="31"/>
      <c r="VSV27" s="31"/>
      <c r="VSW27" s="31"/>
      <c r="VSX27" s="31"/>
      <c r="VSY27" s="31"/>
      <c r="VSZ27" s="31"/>
      <c r="VTA27" s="31"/>
      <c r="VTB27" s="31"/>
      <c r="VTC27" s="31"/>
      <c r="VTD27" s="31"/>
      <c r="VTE27" s="31"/>
      <c r="VTF27" s="31"/>
      <c r="VTG27" s="31"/>
      <c r="VTH27" s="31"/>
      <c r="VTI27" s="31"/>
      <c r="VTJ27" s="31"/>
      <c r="VTK27" s="31"/>
      <c r="VTL27" s="31"/>
      <c r="VTM27" s="31"/>
      <c r="VTN27" s="31"/>
      <c r="VTO27" s="31"/>
      <c r="VTP27" s="31"/>
      <c r="VTQ27" s="31"/>
      <c r="VTR27" s="31"/>
      <c r="VTS27" s="31"/>
      <c r="VTT27" s="31"/>
      <c r="VTU27" s="31"/>
      <c r="VTV27" s="31"/>
      <c r="VTW27" s="31"/>
      <c r="VTX27" s="31"/>
      <c r="VTY27" s="31"/>
      <c r="VTZ27" s="31"/>
      <c r="VUA27" s="31"/>
      <c r="VUB27" s="31"/>
      <c r="VUC27" s="31"/>
      <c r="VUD27" s="31"/>
      <c r="VUE27" s="31"/>
      <c r="VUF27" s="31"/>
      <c r="VUG27" s="31"/>
      <c r="VUH27" s="31"/>
      <c r="VUI27" s="31"/>
      <c r="VUJ27" s="31"/>
      <c r="VUK27" s="31"/>
      <c r="VUL27" s="31"/>
      <c r="VUM27" s="31"/>
      <c r="VUN27" s="31"/>
      <c r="VUO27" s="31"/>
      <c r="VUP27" s="31"/>
      <c r="VUQ27" s="31"/>
      <c r="VUR27" s="31"/>
      <c r="VUS27" s="31"/>
      <c r="VUT27" s="31"/>
      <c r="VUU27" s="31"/>
      <c r="VUV27" s="31"/>
      <c r="VUW27" s="31"/>
      <c r="VUX27" s="31"/>
      <c r="VUY27" s="31"/>
      <c r="VUZ27" s="31"/>
      <c r="VVA27" s="31"/>
      <c r="VVB27" s="31"/>
      <c r="VVC27" s="31"/>
      <c r="VVD27" s="31"/>
      <c r="VVE27" s="31"/>
      <c r="VVF27" s="31"/>
      <c r="VVG27" s="31"/>
      <c r="VVH27" s="31"/>
      <c r="VVI27" s="31"/>
      <c r="VVJ27" s="31"/>
      <c r="VVK27" s="31"/>
      <c r="VVL27" s="31"/>
      <c r="VVM27" s="31"/>
      <c r="VVN27" s="31"/>
      <c r="VVO27" s="31"/>
      <c r="VVP27" s="31"/>
      <c r="VVQ27" s="31"/>
      <c r="VVR27" s="31"/>
      <c r="VVS27" s="31"/>
      <c r="VVT27" s="31"/>
      <c r="VVU27" s="31"/>
      <c r="VVV27" s="31"/>
      <c r="VVW27" s="31"/>
      <c r="VVX27" s="31"/>
      <c r="VVY27" s="31"/>
      <c r="VVZ27" s="31"/>
      <c r="VWA27" s="31"/>
      <c r="VWB27" s="31"/>
      <c r="VWC27" s="31"/>
      <c r="VWD27" s="31"/>
      <c r="VWE27" s="31"/>
      <c r="VWF27" s="31"/>
      <c r="VWG27" s="31"/>
      <c r="VWH27" s="31"/>
      <c r="VWI27" s="31"/>
      <c r="VWJ27" s="31"/>
      <c r="VWK27" s="31"/>
      <c r="VWL27" s="31"/>
      <c r="VWM27" s="31"/>
      <c r="VWN27" s="31"/>
      <c r="VWO27" s="31"/>
      <c r="VWP27" s="31"/>
      <c r="VWQ27" s="31"/>
      <c r="VWR27" s="31"/>
      <c r="VWS27" s="31"/>
      <c r="VWT27" s="31"/>
      <c r="VWU27" s="31"/>
      <c r="VWV27" s="31"/>
      <c r="VWW27" s="31"/>
      <c r="VWX27" s="31"/>
      <c r="VWY27" s="31"/>
      <c r="VWZ27" s="31"/>
      <c r="VXA27" s="31"/>
      <c r="VXB27" s="31"/>
      <c r="VXC27" s="31"/>
      <c r="VXD27" s="31"/>
      <c r="VXE27" s="31"/>
      <c r="VXF27" s="31"/>
      <c r="VXG27" s="31"/>
      <c r="VXH27" s="31"/>
      <c r="VXI27" s="31"/>
      <c r="VXJ27" s="31"/>
      <c r="VXK27" s="31"/>
      <c r="VXL27" s="31"/>
      <c r="VXM27" s="31"/>
      <c r="VXN27" s="31"/>
      <c r="VXO27" s="31"/>
      <c r="VXP27" s="31"/>
      <c r="VXQ27" s="31"/>
      <c r="VXR27" s="31"/>
      <c r="VXS27" s="31"/>
      <c r="VXT27" s="31"/>
      <c r="VXU27" s="31"/>
      <c r="VXV27" s="31"/>
      <c r="VXW27" s="31"/>
      <c r="VXX27" s="31"/>
      <c r="VXY27" s="31"/>
      <c r="VXZ27" s="31"/>
      <c r="VYA27" s="31"/>
      <c r="VYB27" s="31"/>
      <c r="VYC27" s="31"/>
      <c r="VYD27" s="31"/>
      <c r="VYE27" s="31"/>
      <c r="VYF27" s="31"/>
      <c r="VYG27" s="31"/>
      <c r="VYH27" s="31"/>
      <c r="VYI27" s="31"/>
      <c r="VYJ27" s="31"/>
      <c r="VYK27" s="31"/>
      <c r="VYL27" s="31"/>
      <c r="VYM27" s="31"/>
      <c r="VYN27" s="31"/>
      <c r="VYO27" s="31"/>
      <c r="VYP27" s="31"/>
      <c r="VYQ27" s="31"/>
      <c r="VYR27" s="31"/>
      <c r="VYS27" s="31"/>
      <c r="VYT27" s="31"/>
      <c r="VYU27" s="31"/>
      <c r="VYV27" s="31"/>
      <c r="VYW27" s="31"/>
      <c r="VYX27" s="31"/>
      <c r="VYY27" s="31"/>
      <c r="VYZ27" s="31"/>
      <c r="VZA27" s="31"/>
      <c r="VZB27" s="31"/>
      <c r="VZC27" s="31"/>
      <c r="VZD27" s="31"/>
      <c r="VZE27" s="31"/>
      <c r="VZF27" s="31"/>
      <c r="VZG27" s="31"/>
      <c r="VZH27" s="31"/>
      <c r="VZI27" s="31"/>
      <c r="VZJ27" s="31"/>
      <c r="VZK27" s="31"/>
      <c r="VZL27" s="31"/>
      <c r="VZM27" s="31"/>
      <c r="VZN27" s="31"/>
      <c r="VZO27" s="31"/>
      <c r="VZP27" s="31"/>
      <c r="VZQ27" s="31"/>
      <c r="VZR27" s="31"/>
      <c r="VZS27" s="31"/>
      <c r="VZT27" s="31"/>
      <c r="VZU27" s="31"/>
      <c r="VZV27" s="31"/>
      <c r="VZW27" s="31"/>
      <c r="VZX27" s="31"/>
      <c r="VZY27" s="31"/>
      <c r="VZZ27" s="31"/>
      <c r="WAA27" s="31"/>
      <c r="WAB27" s="31"/>
      <c r="WAC27" s="31"/>
      <c r="WAD27" s="31"/>
      <c r="WAE27" s="31"/>
      <c r="WAF27" s="31"/>
      <c r="WAG27" s="31"/>
      <c r="WAH27" s="31"/>
      <c r="WAI27" s="31"/>
      <c r="WAJ27" s="31"/>
      <c r="WAK27" s="31"/>
      <c r="WAL27" s="31"/>
      <c r="WAM27" s="31"/>
      <c r="WAN27" s="31"/>
      <c r="WAO27" s="31"/>
      <c r="WAP27" s="31"/>
      <c r="WAQ27" s="31"/>
      <c r="WAR27" s="31"/>
      <c r="WAS27" s="31"/>
      <c r="WAT27" s="31"/>
      <c r="WAU27" s="31"/>
      <c r="WAV27" s="31"/>
      <c r="WAW27" s="31"/>
      <c r="WAX27" s="31"/>
      <c r="WAY27" s="31"/>
      <c r="WAZ27" s="31"/>
      <c r="WBA27" s="31"/>
      <c r="WBB27" s="31"/>
      <c r="WBC27" s="31"/>
      <c r="WBD27" s="31"/>
      <c r="WBE27" s="31"/>
      <c r="WBF27" s="31"/>
      <c r="WBG27" s="31"/>
      <c r="WBH27" s="31"/>
      <c r="WBI27" s="31"/>
      <c r="WBJ27" s="31"/>
      <c r="WBK27" s="31"/>
      <c r="WBL27" s="31"/>
      <c r="WBM27" s="31"/>
      <c r="WBN27" s="31"/>
      <c r="WBO27" s="31"/>
      <c r="WBP27" s="31"/>
      <c r="WBQ27" s="31"/>
      <c r="WBR27" s="31"/>
      <c r="WBS27" s="31"/>
      <c r="WBT27" s="31"/>
      <c r="WBU27" s="31"/>
      <c r="WBV27" s="31"/>
      <c r="WBW27" s="31"/>
      <c r="WBX27" s="31"/>
      <c r="WBY27" s="31"/>
      <c r="WBZ27" s="31"/>
      <c r="WCA27" s="31"/>
      <c r="WCB27" s="31"/>
      <c r="WCC27" s="31"/>
      <c r="WCD27" s="31"/>
      <c r="WCE27" s="31"/>
      <c r="WCF27" s="31"/>
      <c r="WCG27" s="31"/>
      <c r="WCH27" s="31"/>
      <c r="WCI27" s="31"/>
      <c r="WCJ27" s="31"/>
      <c r="WCK27" s="31"/>
      <c r="WCL27" s="31"/>
      <c r="WCM27" s="31"/>
      <c r="WCN27" s="31"/>
      <c r="WCO27" s="31"/>
      <c r="WCP27" s="31"/>
      <c r="WCQ27" s="31"/>
      <c r="WCR27" s="31"/>
      <c r="WCS27" s="31"/>
      <c r="WCT27" s="31"/>
      <c r="WCU27" s="31"/>
      <c r="WCV27" s="31"/>
      <c r="WCW27" s="31"/>
      <c r="WCX27" s="31"/>
      <c r="WCY27" s="31"/>
      <c r="WCZ27" s="31"/>
      <c r="WDA27" s="31"/>
      <c r="WDB27" s="31"/>
      <c r="WDC27" s="31"/>
      <c r="WDD27" s="31"/>
      <c r="WDE27" s="31"/>
      <c r="WDF27" s="31"/>
      <c r="WDG27" s="31"/>
      <c r="WDH27" s="31"/>
      <c r="WDI27" s="31"/>
      <c r="WDJ27" s="31"/>
      <c r="WDK27" s="31"/>
      <c r="WDL27" s="31"/>
      <c r="WDM27" s="31"/>
      <c r="WDN27" s="31"/>
      <c r="WDO27" s="31"/>
      <c r="WDP27" s="31"/>
      <c r="WDQ27" s="31"/>
      <c r="WDR27" s="31"/>
      <c r="WDS27" s="31"/>
      <c r="WDT27" s="31"/>
      <c r="WDU27" s="31"/>
      <c r="WDV27" s="31"/>
      <c r="WDW27" s="31"/>
      <c r="WDX27" s="31"/>
      <c r="WDY27" s="31"/>
      <c r="WDZ27" s="31"/>
      <c r="WEA27" s="31"/>
      <c r="WEB27" s="31"/>
      <c r="WEC27" s="31"/>
      <c r="WED27" s="31"/>
      <c r="WEE27" s="31"/>
      <c r="WEF27" s="31"/>
      <c r="WEG27" s="31"/>
      <c r="WEH27" s="31"/>
      <c r="WEI27" s="31"/>
      <c r="WEJ27" s="31"/>
      <c r="WEK27" s="31"/>
      <c r="WEL27" s="31"/>
      <c r="WEM27" s="31"/>
      <c r="WEN27" s="31"/>
      <c r="WEO27" s="31"/>
      <c r="WEP27" s="31"/>
      <c r="WEQ27" s="31"/>
      <c r="WER27" s="31"/>
      <c r="WES27" s="31"/>
      <c r="WET27" s="31"/>
      <c r="WEU27" s="31"/>
      <c r="WEV27" s="31"/>
      <c r="WEW27" s="31"/>
      <c r="WEX27" s="31"/>
      <c r="WEY27" s="31"/>
      <c r="WEZ27" s="31"/>
      <c r="WFA27" s="31"/>
      <c r="WFB27" s="31"/>
      <c r="WFC27" s="31"/>
      <c r="WFD27" s="31"/>
      <c r="WFE27" s="31"/>
      <c r="WFF27" s="31"/>
      <c r="WFG27" s="31"/>
      <c r="WFH27" s="31"/>
      <c r="WFI27" s="31"/>
      <c r="WFJ27" s="31"/>
      <c r="WFK27" s="31"/>
      <c r="WFL27" s="31"/>
      <c r="WFM27" s="31"/>
      <c r="WFN27" s="31"/>
      <c r="WFO27" s="31"/>
      <c r="WFP27" s="31"/>
      <c r="WFQ27" s="31"/>
      <c r="WFR27" s="31"/>
      <c r="WFS27" s="31"/>
      <c r="WFT27" s="31"/>
      <c r="WFU27" s="31"/>
      <c r="WFV27" s="31"/>
      <c r="WFW27" s="31"/>
      <c r="WFX27" s="31"/>
      <c r="WFY27" s="31"/>
      <c r="WFZ27" s="31"/>
      <c r="WGA27" s="31"/>
      <c r="WGB27" s="31"/>
      <c r="WGC27" s="31"/>
      <c r="WGD27" s="31"/>
      <c r="WGE27" s="31"/>
      <c r="WGF27" s="31"/>
      <c r="WGG27" s="31"/>
      <c r="WGH27" s="31"/>
      <c r="WGI27" s="31"/>
      <c r="WGJ27" s="31"/>
      <c r="WGK27" s="31"/>
      <c r="WGL27" s="31"/>
      <c r="WGM27" s="31"/>
      <c r="WGN27" s="31"/>
      <c r="WGO27" s="31"/>
      <c r="WGP27" s="31"/>
      <c r="WGQ27" s="31"/>
      <c r="WGR27" s="31"/>
      <c r="WGS27" s="31"/>
      <c r="WGT27" s="31"/>
      <c r="WGU27" s="31"/>
      <c r="WGV27" s="31"/>
      <c r="WGW27" s="31"/>
      <c r="WGX27" s="31"/>
      <c r="WGY27" s="31"/>
      <c r="WGZ27" s="31"/>
      <c r="WHA27" s="31"/>
      <c r="WHB27" s="31"/>
      <c r="WHC27" s="31"/>
      <c r="WHD27" s="31"/>
      <c r="WHE27" s="31"/>
      <c r="WHF27" s="31"/>
      <c r="WHG27" s="31"/>
      <c r="WHH27" s="31"/>
      <c r="WHI27" s="31"/>
      <c r="WHJ27" s="31"/>
      <c r="WHK27" s="31"/>
      <c r="WHL27" s="31"/>
      <c r="WHM27" s="31"/>
      <c r="WHN27" s="31"/>
      <c r="WHO27" s="31"/>
      <c r="WHP27" s="31"/>
      <c r="WHQ27" s="31"/>
      <c r="WHR27" s="31"/>
      <c r="WHS27" s="31"/>
      <c r="WHT27" s="31"/>
      <c r="WHU27" s="31"/>
      <c r="WHV27" s="31"/>
      <c r="WHW27" s="31"/>
      <c r="WHX27" s="31"/>
      <c r="WHY27" s="31"/>
      <c r="WHZ27" s="31"/>
      <c r="WIA27" s="31"/>
      <c r="WIB27" s="31"/>
      <c r="WIC27" s="31"/>
      <c r="WID27" s="31"/>
      <c r="WIE27" s="31"/>
      <c r="WIF27" s="31"/>
      <c r="WIG27" s="31"/>
      <c r="WIH27" s="31"/>
      <c r="WII27" s="31"/>
      <c r="WIJ27" s="31"/>
      <c r="WIK27" s="31"/>
      <c r="WIL27" s="31"/>
      <c r="WIM27" s="31"/>
      <c r="WIN27" s="31"/>
      <c r="WIO27" s="31"/>
      <c r="WIP27" s="31"/>
      <c r="WIQ27" s="31"/>
      <c r="WIR27" s="31"/>
      <c r="WIS27" s="31"/>
      <c r="WIT27" s="31"/>
      <c r="WIU27" s="31"/>
      <c r="WIV27" s="31"/>
      <c r="WIW27" s="31"/>
      <c r="WIX27" s="31"/>
      <c r="WIY27" s="31"/>
      <c r="WIZ27" s="31"/>
      <c r="WJA27" s="31"/>
      <c r="WJB27" s="31"/>
      <c r="WJC27" s="31"/>
      <c r="WJD27" s="31"/>
      <c r="WJE27" s="31"/>
      <c r="WJF27" s="31"/>
      <c r="WJG27" s="31"/>
      <c r="WJH27" s="31"/>
      <c r="WJI27" s="31"/>
      <c r="WJJ27" s="31"/>
      <c r="WJK27" s="31"/>
      <c r="WJL27" s="31"/>
      <c r="WJM27" s="31"/>
      <c r="WJN27" s="31"/>
      <c r="WJO27" s="31"/>
      <c r="WJP27" s="31"/>
      <c r="WJQ27" s="31"/>
      <c r="WJR27" s="31"/>
      <c r="WJS27" s="31"/>
      <c r="WJT27" s="31"/>
      <c r="WJU27" s="31"/>
      <c r="WJV27" s="31"/>
      <c r="WJW27" s="31"/>
      <c r="WJX27" s="31"/>
      <c r="WJY27" s="31"/>
      <c r="WJZ27" s="31"/>
      <c r="WKA27" s="31"/>
      <c r="WKB27" s="31"/>
      <c r="WKC27" s="31"/>
      <c r="WKD27" s="31"/>
      <c r="WKE27" s="31"/>
      <c r="WKF27" s="31"/>
      <c r="WKG27" s="31"/>
      <c r="WKH27" s="31"/>
      <c r="WKI27" s="31"/>
      <c r="WKJ27" s="31"/>
      <c r="WKK27" s="31"/>
      <c r="WKL27" s="31"/>
      <c r="WKM27" s="31"/>
      <c r="WKN27" s="31"/>
      <c r="WKO27" s="31"/>
      <c r="WKP27" s="31"/>
      <c r="WKQ27" s="31"/>
      <c r="WKR27" s="31"/>
      <c r="WKS27" s="31"/>
      <c r="WKT27" s="31"/>
      <c r="WKU27" s="31"/>
      <c r="WKV27" s="31"/>
      <c r="WKW27" s="31"/>
      <c r="WKX27" s="31"/>
      <c r="WKY27" s="31"/>
      <c r="WKZ27" s="31"/>
      <c r="WLA27" s="31"/>
      <c r="WLB27" s="31"/>
      <c r="WLC27" s="31"/>
      <c r="WLD27" s="31"/>
      <c r="WLE27" s="31"/>
      <c r="WLF27" s="31"/>
      <c r="WLG27" s="31"/>
      <c r="WLH27" s="31"/>
      <c r="WLI27" s="31"/>
      <c r="WLJ27" s="31"/>
      <c r="WLK27" s="31"/>
      <c r="WLL27" s="31"/>
      <c r="WLM27" s="31"/>
      <c r="WLN27" s="31"/>
      <c r="WLO27" s="31"/>
      <c r="WLP27" s="31"/>
      <c r="WLQ27" s="31"/>
      <c r="WLR27" s="31"/>
      <c r="WLS27" s="31"/>
      <c r="WLT27" s="31"/>
      <c r="WLU27" s="31"/>
      <c r="WLV27" s="31"/>
      <c r="WLW27" s="31"/>
      <c r="WLX27" s="31"/>
      <c r="WLY27" s="31"/>
      <c r="WLZ27" s="31"/>
      <c r="WMA27" s="31"/>
      <c r="WMB27" s="31"/>
      <c r="WMC27" s="31"/>
      <c r="WMD27" s="31"/>
      <c r="WME27" s="31"/>
      <c r="WMF27" s="31"/>
      <c r="WMG27" s="31"/>
      <c r="WMH27" s="31"/>
      <c r="WMI27" s="31"/>
      <c r="WMJ27" s="31"/>
      <c r="WMK27" s="31"/>
      <c r="WML27" s="31"/>
      <c r="WMM27" s="31"/>
      <c r="WMN27" s="31"/>
      <c r="WMO27" s="31"/>
      <c r="WMP27" s="31"/>
      <c r="WMQ27" s="31"/>
      <c r="WMR27" s="31"/>
      <c r="WMS27" s="31"/>
      <c r="WMT27" s="31"/>
      <c r="WMU27" s="31"/>
      <c r="WMV27" s="31"/>
      <c r="WMW27" s="31"/>
      <c r="WMX27" s="31"/>
      <c r="WMY27" s="31"/>
      <c r="WMZ27" s="31"/>
      <c r="WNA27" s="31"/>
      <c r="WNB27" s="31"/>
      <c r="WNC27" s="31"/>
      <c r="WND27" s="31"/>
      <c r="WNE27" s="31"/>
      <c r="WNF27" s="31"/>
      <c r="WNG27" s="31"/>
      <c r="WNH27" s="31"/>
      <c r="WNI27" s="31"/>
      <c r="WNJ27" s="31"/>
      <c r="WNK27" s="31"/>
      <c r="WNL27" s="31"/>
      <c r="WNM27" s="31"/>
      <c r="WNN27" s="31"/>
      <c r="WNO27" s="31"/>
      <c r="WNP27" s="31"/>
      <c r="WNQ27" s="31"/>
      <c r="WNR27" s="31"/>
      <c r="WNS27" s="31"/>
      <c r="WNT27" s="31"/>
      <c r="WNU27" s="31"/>
      <c r="WNV27" s="31"/>
      <c r="WNW27" s="31"/>
      <c r="WNX27" s="31"/>
      <c r="WNY27" s="31"/>
      <c r="WNZ27" s="31"/>
      <c r="WOA27" s="31"/>
      <c r="WOB27" s="31"/>
      <c r="WOC27" s="31"/>
      <c r="WOD27" s="31"/>
      <c r="WOE27" s="31"/>
      <c r="WOF27" s="31"/>
      <c r="WOG27" s="31"/>
      <c r="WOH27" s="31"/>
      <c r="WOI27" s="31"/>
      <c r="WOJ27" s="31"/>
      <c r="WOK27" s="31"/>
      <c r="WOL27" s="31"/>
      <c r="WOM27" s="31"/>
      <c r="WON27" s="31"/>
      <c r="WOO27" s="31"/>
      <c r="WOP27" s="31"/>
      <c r="WOQ27" s="31"/>
      <c r="WOR27" s="31"/>
      <c r="WOS27" s="31"/>
      <c r="WOT27" s="31"/>
      <c r="WOU27" s="31"/>
      <c r="WOV27" s="31"/>
      <c r="WOW27" s="31"/>
      <c r="WOX27" s="31"/>
      <c r="WOY27" s="31"/>
      <c r="WOZ27" s="31"/>
      <c r="WPA27" s="31"/>
      <c r="WPB27" s="31"/>
      <c r="WPC27" s="31"/>
      <c r="WPD27" s="31"/>
      <c r="WPE27" s="31"/>
      <c r="WPF27" s="31"/>
      <c r="WPG27" s="31"/>
      <c r="WPH27" s="31"/>
      <c r="WPI27" s="31"/>
      <c r="WPJ27" s="31"/>
      <c r="WPK27" s="31"/>
      <c r="WPL27" s="31"/>
      <c r="WPM27" s="31"/>
      <c r="WPN27" s="31"/>
      <c r="WPO27" s="31"/>
      <c r="WPP27" s="31"/>
      <c r="WPQ27" s="31"/>
      <c r="WPR27" s="31"/>
      <c r="WPS27" s="31"/>
      <c r="WPT27" s="31"/>
      <c r="WPU27" s="31"/>
      <c r="WPV27" s="31"/>
      <c r="WPW27" s="31"/>
      <c r="WPX27" s="31"/>
      <c r="WPY27" s="31"/>
      <c r="WPZ27" s="31"/>
      <c r="WQA27" s="31"/>
      <c r="WQB27" s="31"/>
      <c r="WQC27" s="31"/>
      <c r="WQD27" s="31"/>
      <c r="WQE27" s="31"/>
      <c r="WQF27" s="31"/>
      <c r="WQG27" s="31"/>
      <c r="WQH27" s="31"/>
      <c r="WQI27" s="31"/>
      <c r="WQJ27" s="31"/>
      <c r="WQK27" s="31"/>
      <c r="WQL27" s="31"/>
      <c r="WQM27" s="31"/>
      <c r="WQN27" s="31"/>
      <c r="WQO27" s="31"/>
      <c r="WQP27" s="31"/>
      <c r="WQQ27" s="31"/>
      <c r="WQR27" s="31"/>
      <c r="WQS27" s="31"/>
      <c r="WQT27" s="31"/>
      <c r="WQU27" s="31"/>
      <c r="WQV27" s="31"/>
      <c r="WQW27" s="31"/>
      <c r="WQX27" s="31"/>
      <c r="WQY27" s="31"/>
      <c r="WQZ27" s="31"/>
      <c r="WRA27" s="31"/>
      <c r="WRB27" s="31"/>
      <c r="WRC27" s="31"/>
      <c r="WRD27" s="31"/>
      <c r="WRE27" s="31"/>
      <c r="WRF27" s="31"/>
      <c r="WRG27" s="31"/>
      <c r="WRH27" s="31"/>
      <c r="WRI27" s="31"/>
      <c r="WRJ27" s="31"/>
      <c r="WRK27" s="31"/>
      <c r="WRL27" s="31"/>
      <c r="WRM27" s="31"/>
      <c r="WRN27" s="31"/>
      <c r="WRO27" s="31"/>
      <c r="WRP27" s="31"/>
      <c r="WRQ27" s="31"/>
      <c r="WRR27" s="31"/>
      <c r="WRS27" s="31"/>
      <c r="WRT27" s="31"/>
      <c r="WRU27" s="31"/>
      <c r="WRV27" s="31"/>
      <c r="WRW27" s="31"/>
      <c r="WRX27" s="31"/>
      <c r="WRY27" s="31"/>
      <c r="WRZ27" s="31"/>
      <c r="WSA27" s="31"/>
      <c r="WSB27" s="31"/>
      <c r="WSC27" s="31"/>
      <c r="WSD27" s="31"/>
      <c r="WSE27" s="31"/>
      <c r="WSF27" s="31"/>
      <c r="WSG27" s="31"/>
      <c r="WSH27" s="31"/>
      <c r="WSI27" s="31"/>
      <c r="WSJ27" s="31"/>
      <c r="WSK27" s="31"/>
      <c r="WSL27" s="31"/>
      <c r="WSM27" s="31"/>
      <c r="WSN27" s="31"/>
      <c r="WSO27" s="31"/>
      <c r="WSP27" s="31"/>
      <c r="WSQ27" s="31"/>
      <c r="WSR27" s="31"/>
      <c r="WSS27" s="31"/>
      <c r="WST27" s="31"/>
      <c r="WSU27" s="31"/>
      <c r="WSV27" s="31"/>
      <c r="WSW27" s="31"/>
      <c r="WSX27" s="31"/>
      <c r="WSY27" s="31"/>
      <c r="WSZ27" s="31"/>
      <c r="WTA27" s="31"/>
      <c r="WTB27" s="31"/>
      <c r="WTC27" s="31"/>
      <c r="WTD27" s="31"/>
      <c r="WTE27" s="31"/>
      <c r="WTF27" s="31"/>
      <c r="WTG27" s="31"/>
      <c r="WTH27" s="31"/>
      <c r="WTI27" s="31"/>
      <c r="WTJ27" s="31"/>
      <c r="WTK27" s="31"/>
      <c r="WTL27" s="31"/>
      <c r="WTM27" s="31"/>
      <c r="WTN27" s="31"/>
      <c r="WTO27" s="31"/>
      <c r="WTP27" s="31"/>
      <c r="WTQ27" s="31"/>
      <c r="WTR27" s="31"/>
      <c r="WTS27" s="31"/>
      <c r="WTT27" s="31"/>
      <c r="WTU27" s="31"/>
      <c r="WTV27" s="31"/>
      <c r="WTW27" s="31"/>
      <c r="WTX27" s="31"/>
      <c r="WTY27" s="31"/>
      <c r="WTZ27" s="31"/>
      <c r="WUA27" s="31"/>
      <c r="WUB27" s="31"/>
      <c r="WUC27" s="31"/>
      <c r="WUD27" s="31"/>
      <c r="WUE27" s="31"/>
      <c r="WUF27" s="31"/>
      <c r="WUG27" s="31"/>
      <c r="WUH27" s="31"/>
      <c r="WUI27" s="31"/>
      <c r="WUJ27" s="31"/>
      <c r="WUK27" s="31"/>
      <c r="WUL27" s="31"/>
      <c r="WUM27" s="31"/>
      <c r="WUN27" s="31"/>
      <c r="WUO27" s="31"/>
      <c r="WUP27" s="31"/>
      <c r="WUQ27" s="31"/>
      <c r="WUR27" s="31"/>
      <c r="WUS27" s="31"/>
      <c r="WUT27" s="31"/>
      <c r="WUU27" s="31"/>
      <c r="WUV27" s="31"/>
      <c r="WUW27" s="31"/>
      <c r="WUX27" s="31"/>
      <c r="WUY27" s="31"/>
      <c r="WUZ27" s="31"/>
      <c r="WVA27" s="31"/>
      <c r="WVB27" s="31"/>
      <c r="WVC27" s="31"/>
      <c r="WVD27" s="31"/>
      <c r="WVE27" s="31"/>
      <c r="WVF27" s="31"/>
      <c r="WVG27" s="31"/>
      <c r="WVH27" s="31"/>
      <c r="WVI27" s="31"/>
      <c r="WVJ27" s="31"/>
      <c r="WVK27" s="31"/>
      <c r="WVL27" s="31"/>
      <c r="WVM27" s="31"/>
      <c r="WVN27" s="31"/>
      <c r="WVO27" s="31"/>
      <c r="WVP27" s="31"/>
      <c r="WVQ27" s="31"/>
      <c r="WVR27" s="31"/>
      <c r="WVS27" s="31"/>
      <c r="WVT27" s="31"/>
      <c r="WVU27" s="31"/>
      <c r="WVV27" s="31"/>
      <c r="WVW27" s="31"/>
      <c r="WVX27" s="31"/>
      <c r="WVY27" s="31"/>
      <c r="WVZ27" s="31"/>
      <c r="WWA27" s="31"/>
      <c r="WWB27" s="31"/>
      <c r="WWC27" s="31"/>
      <c r="WWD27" s="31"/>
      <c r="WWE27" s="31"/>
      <c r="WWF27" s="31"/>
      <c r="WWG27" s="31"/>
      <c r="WWH27" s="31"/>
      <c r="WWI27" s="31"/>
      <c r="WWJ27" s="31"/>
      <c r="WWK27" s="31"/>
      <c r="WWL27" s="31"/>
      <c r="WWM27" s="31"/>
      <c r="WWN27" s="31"/>
      <c r="WWO27" s="31"/>
      <c r="WWP27" s="31"/>
      <c r="WWQ27" s="31"/>
      <c r="WWR27" s="31"/>
      <c r="WWS27" s="31"/>
      <c r="WWT27" s="31"/>
      <c r="WWU27" s="31"/>
      <c r="WWV27" s="31"/>
      <c r="WWW27" s="31"/>
      <c r="WWX27" s="31"/>
      <c r="WWY27" s="31"/>
      <c r="WWZ27" s="31"/>
      <c r="WXA27" s="31"/>
      <c r="WXB27" s="31"/>
      <c r="WXC27" s="31"/>
      <c r="WXD27" s="31"/>
      <c r="WXE27" s="31"/>
      <c r="WXF27" s="31"/>
      <c r="WXG27" s="31"/>
      <c r="WXH27" s="31"/>
      <c r="WXI27" s="31"/>
      <c r="WXJ27" s="31"/>
      <c r="WXK27" s="31"/>
      <c r="WXL27" s="31"/>
      <c r="WXM27" s="31"/>
      <c r="WXN27" s="31"/>
      <c r="WXO27" s="31"/>
      <c r="WXP27" s="31"/>
      <c r="WXQ27" s="31"/>
      <c r="WXR27" s="31"/>
      <c r="WXS27" s="31"/>
      <c r="WXT27" s="31"/>
      <c r="WXU27" s="31"/>
      <c r="WXV27" s="31"/>
      <c r="WXW27" s="31"/>
      <c r="WXX27" s="31"/>
      <c r="WXY27" s="31"/>
      <c r="WXZ27" s="31"/>
      <c r="WYA27" s="31"/>
      <c r="WYB27" s="31"/>
      <c r="WYC27" s="31"/>
      <c r="WYD27" s="31"/>
      <c r="WYE27" s="31"/>
      <c r="WYF27" s="31"/>
      <c r="WYG27" s="31"/>
      <c r="WYH27" s="31"/>
      <c r="WYI27" s="31"/>
      <c r="WYJ27" s="31"/>
      <c r="WYK27" s="31"/>
      <c r="WYL27" s="31"/>
      <c r="WYM27" s="31"/>
      <c r="WYN27" s="31"/>
      <c r="WYO27" s="31"/>
      <c r="WYP27" s="31"/>
      <c r="WYQ27" s="31"/>
      <c r="WYR27" s="31"/>
      <c r="WYS27" s="31"/>
      <c r="WYT27" s="31"/>
      <c r="WYU27" s="31"/>
      <c r="WYV27" s="31"/>
      <c r="WYW27" s="31"/>
      <c r="WYX27" s="31"/>
      <c r="WYY27" s="31"/>
      <c r="WYZ27" s="31"/>
      <c r="WZA27" s="31"/>
      <c r="WZB27" s="31"/>
      <c r="WZC27" s="31"/>
      <c r="WZD27" s="31"/>
      <c r="WZE27" s="31"/>
      <c r="WZF27" s="31"/>
      <c r="WZG27" s="31"/>
      <c r="WZH27" s="31"/>
      <c r="WZI27" s="31"/>
      <c r="WZJ27" s="31"/>
      <c r="WZK27" s="31"/>
      <c r="WZL27" s="31"/>
      <c r="WZM27" s="31"/>
      <c r="WZN27" s="31"/>
      <c r="WZO27" s="31"/>
      <c r="WZP27" s="31"/>
      <c r="WZQ27" s="31"/>
      <c r="WZR27" s="31"/>
      <c r="WZS27" s="31"/>
      <c r="WZT27" s="31"/>
      <c r="WZU27" s="31"/>
      <c r="WZV27" s="31"/>
      <c r="WZW27" s="31"/>
      <c r="WZX27" s="31"/>
      <c r="WZY27" s="31"/>
      <c r="WZZ27" s="31"/>
      <c r="XAA27" s="31"/>
      <c r="XAB27" s="31"/>
      <c r="XAC27" s="31"/>
      <c r="XAD27" s="31"/>
      <c r="XAE27" s="31"/>
      <c r="XAF27" s="31"/>
      <c r="XAG27" s="31"/>
      <c r="XAH27" s="31"/>
      <c r="XAI27" s="31"/>
      <c r="XAJ27" s="31"/>
      <c r="XAK27" s="31"/>
      <c r="XAL27" s="31"/>
      <c r="XAM27" s="31"/>
      <c r="XAN27" s="31"/>
      <c r="XAO27" s="31"/>
      <c r="XAP27" s="31"/>
      <c r="XAQ27" s="31"/>
      <c r="XAR27" s="31"/>
      <c r="XAS27" s="31"/>
      <c r="XAT27" s="31"/>
      <c r="XAU27" s="31"/>
      <c r="XAV27" s="31"/>
      <c r="XAW27" s="31"/>
      <c r="XAX27" s="31"/>
      <c r="XAY27" s="31"/>
      <c r="XAZ27" s="31"/>
      <c r="XBA27" s="31"/>
      <c r="XBB27" s="31"/>
      <c r="XBC27" s="31"/>
      <c r="XBD27" s="31"/>
      <c r="XBE27" s="31"/>
      <c r="XBF27" s="31"/>
      <c r="XBG27" s="31"/>
      <c r="XBH27" s="31"/>
      <c r="XBI27" s="31"/>
      <c r="XBJ27" s="31"/>
      <c r="XBK27" s="31"/>
      <c r="XBL27" s="31"/>
      <c r="XBM27" s="31"/>
      <c r="XBN27" s="31"/>
      <c r="XBO27" s="31"/>
      <c r="XBP27" s="31"/>
      <c r="XBQ27" s="31"/>
      <c r="XBR27" s="31"/>
      <c r="XBS27" s="31"/>
      <c r="XBT27" s="31"/>
      <c r="XBU27" s="31"/>
      <c r="XBV27" s="31"/>
      <c r="XBW27" s="31"/>
      <c r="XBX27" s="31"/>
    </row>
    <row r="28" spans="2:16300" ht="19.899999999999999" customHeight="1" x14ac:dyDescent="0.2">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c r="IW28" s="31"/>
      <c r="IX28" s="31"/>
      <c r="IY28" s="31"/>
      <c r="IZ28" s="31"/>
      <c r="JA28" s="31"/>
      <c r="JB28" s="31"/>
      <c r="JC28" s="31"/>
      <c r="JD28" s="31"/>
      <c r="JE28" s="31"/>
      <c r="JF28" s="31"/>
      <c r="JG28" s="31"/>
      <c r="JH28" s="31"/>
      <c r="JI28" s="31"/>
      <c r="JJ28" s="31"/>
      <c r="JK28" s="31"/>
      <c r="JL28" s="31"/>
      <c r="JM28" s="31"/>
      <c r="JN28" s="31"/>
      <c r="JO28" s="31"/>
      <c r="JP28" s="31"/>
      <c r="JQ28" s="31"/>
      <c r="JR28" s="31"/>
      <c r="JS28" s="31"/>
      <c r="JT28" s="31"/>
      <c r="JU28" s="31"/>
      <c r="JV28" s="31"/>
      <c r="JW28" s="31"/>
      <c r="JX28" s="31"/>
      <c r="JY28" s="31"/>
      <c r="JZ28" s="31"/>
      <c r="KA28" s="31"/>
      <c r="KB28" s="31"/>
      <c r="KC28" s="31"/>
      <c r="KD28" s="31"/>
      <c r="KE28" s="31"/>
      <c r="KF28" s="31"/>
      <c r="KG28" s="31"/>
      <c r="KH28" s="31"/>
      <c r="KI28" s="31"/>
      <c r="KJ28" s="31"/>
      <c r="KK28" s="31"/>
      <c r="KL28" s="31"/>
      <c r="KM28" s="31"/>
      <c r="KN28" s="31"/>
      <c r="KO28" s="31"/>
      <c r="KP28" s="31"/>
      <c r="KQ28" s="31"/>
      <c r="KR28" s="31"/>
      <c r="KS28" s="31"/>
      <c r="KT28" s="31"/>
      <c r="KU28" s="31"/>
      <c r="KV28" s="31"/>
      <c r="KW28" s="31"/>
      <c r="KX28" s="31"/>
      <c r="KY28" s="31"/>
      <c r="KZ28" s="31"/>
      <c r="LA28" s="31"/>
      <c r="LB28" s="31"/>
      <c r="LC28" s="31"/>
      <c r="LD28" s="31"/>
      <c r="LE28" s="31"/>
      <c r="LF28" s="31"/>
      <c r="LG28" s="31"/>
      <c r="LH28" s="31"/>
      <c r="LI28" s="31"/>
      <c r="LJ28" s="31"/>
      <c r="LK28" s="31"/>
      <c r="LL28" s="31"/>
      <c r="LM28" s="31"/>
      <c r="LN28" s="31"/>
      <c r="LO28" s="31"/>
      <c r="LP28" s="31"/>
      <c r="LQ28" s="31"/>
      <c r="LR28" s="31"/>
      <c r="LS28" s="31"/>
      <c r="LT28" s="31"/>
      <c r="LU28" s="31"/>
      <c r="LV28" s="31"/>
      <c r="LW28" s="31"/>
      <c r="LX28" s="31"/>
      <c r="LY28" s="31"/>
      <c r="LZ28" s="31"/>
      <c r="MA28" s="31"/>
      <c r="MB28" s="31"/>
      <c r="MC28" s="31"/>
      <c r="MD28" s="31"/>
      <c r="ME28" s="31"/>
      <c r="MF28" s="31"/>
      <c r="MG28" s="31"/>
      <c r="MH28" s="31"/>
      <c r="MI28" s="31"/>
      <c r="MJ28" s="31"/>
      <c r="MK28" s="31"/>
      <c r="ML28" s="31"/>
      <c r="MM28" s="31"/>
      <c r="MN28" s="31"/>
      <c r="MO28" s="31"/>
      <c r="MP28" s="31"/>
      <c r="MQ28" s="31"/>
      <c r="MR28" s="31"/>
      <c r="MS28" s="31"/>
      <c r="MT28" s="31"/>
      <c r="MU28" s="31"/>
      <c r="MV28" s="31"/>
      <c r="MW28" s="31"/>
      <c r="MX28" s="31"/>
      <c r="MY28" s="31"/>
      <c r="MZ28" s="31"/>
      <c r="NA28" s="31"/>
      <c r="NB28" s="31"/>
      <c r="NC28" s="31"/>
      <c r="ND28" s="31"/>
      <c r="NE28" s="31"/>
      <c r="NF28" s="31"/>
      <c r="NG28" s="31"/>
      <c r="NH28" s="31"/>
      <c r="NI28" s="31"/>
      <c r="NJ28" s="31"/>
      <c r="NK28" s="31"/>
      <c r="NL28" s="31"/>
      <c r="NM28" s="31"/>
      <c r="NN28" s="31"/>
      <c r="NO28" s="31"/>
      <c r="NP28" s="31"/>
      <c r="NQ28" s="31"/>
      <c r="NR28" s="31"/>
      <c r="NS28" s="31"/>
      <c r="NT28" s="31"/>
      <c r="NU28" s="31"/>
      <c r="NV28" s="31"/>
      <c r="NW28" s="31"/>
      <c r="NX28" s="31"/>
      <c r="NY28" s="31"/>
      <c r="NZ28" s="31"/>
      <c r="OA28" s="31"/>
      <c r="OB28" s="31"/>
      <c r="OC28" s="31"/>
      <c r="OD28" s="31"/>
      <c r="OE28" s="31"/>
      <c r="OF28" s="31"/>
      <c r="OG28" s="31"/>
      <c r="OH28" s="31"/>
      <c r="OI28" s="31"/>
      <c r="OJ28" s="31"/>
      <c r="OK28" s="31"/>
      <c r="OL28" s="31"/>
      <c r="OM28" s="31"/>
      <c r="ON28" s="31"/>
      <c r="OO28" s="31"/>
      <c r="OP28" s="31"/>
      <c r="OQ28" s="31"/>
      <c r="OR28" s="31"/>
      <c r="OS28" s="31"/>
      <c r="OT28" s="31"/>
      <c r="OU28" s="31"/>
      <c r="OV28" s="31"/>
      <c r="OW28" s="31"/>
      <c r="OX28" s="31"/>
      <c r="OY28" s="31"/>
      <c r="OZ28" s="31"/>
      <c r="PA28" s="31"/>
      <c r="PB28" s="31"/>
      <c r="PC28" s="31"/>
      <c r="PD28" s="31"/>
      <c r="PE28" s="31"/>
      <c r="PF28" s="31"/>
      <c r="PG28" s="31"/>
      <c r="PH28" s="31"/>
      <c r="PI28" s="31"/>
      <c r="PJ28" s="31"/>
      <c r="PK28" s="31"/>
      <c r="PL28" s="31"/>
      <c r="PM28" s="31"/>
      <c r="PN28" s="31"/>
      <c r="PO28" s="31"/>
      <c r="PP28" s="31"/>
      <c r="PQ28" s="31"/>
      <c r="PR28" s="31"/>
      <c r="PS28" s="31"/>
      <c r="PT28" s="31"/>
      <c r="PU28" s="31"/>
      <c r="PV28" s="31"/>
      <c r="PW28" s="31"/>
      <c r="PX28" s="31"/>
      <c r="PY28" s="31"/>
      <c r="PZ28" s="31"/>
      <c r="QA28" s="31"/>
      <c r="QB28" s="31"/>
      <c r="QC28" s="31"/>
      <c r="QD28" s="31"/>
      <c r="QE28" s="31"/>
      <c r="QF28" s="31"/>
      <c r="QG28" s="31"/>
      <c r="QH28" s="31"/>
      <c r="QI28" s="31"/>
      <c r="QJ28" s="31"/>
      <c r="QK28" s="31"/>
      <c r="QL28" s="31"/>
      <c r="QM28" s="31"/>
      <c r="QN28" s="31"/>
      <c r="QO28" s="31"/>
      <c r="QP28" s="31"/>
      <c r="QQ28" s="31"/>
      <c r="QR28" s="31"/>
      <c r="QS28" s="31"/>
      <c r="QT28" s="31"/>
      <c r="QU28" s="31"/>
      <c r="QV28" s="31"/>
      <c r="QW28" s="31"/>
      <c r="QX28" s="31"/>
      <c r="QY28" s="31"/>
      <c r="QZ28" s="31"/>
      <c r="RA28" s="31"/>
      <c r="RB28" s="31"/>
      <c r="RC28" s="31"/>
      <c r="RD28" s="31"/>
      <c r="RE28" s="31"/>
      <c r="RF28" s="31"/>
      <c r="RG28" s="31"/>
      <c r="RH28" s="31"/>
      <c r="RI28" s="31"/>
      <c r="RJ28" s="31"/>
      <c r="RK28" s="31"/>
      <c r="RL28" s="31"/>
      <c r="RM28" s="31"/>
      <c r="RN28" s="31"/>
      <c r="RO28" s="31"/>
      <c r="RP28" s="31"/>
      <c r="RQ28" s="31"/>
      <c r="RR28" s="31"/>
      <c r="RS28" s="31"/>
      <c r="RT28" s="31"/>
      <c r="RU28" s="31"/>
      <c r="RV28" s="31"/>
      <c r="RW28" s="31"/>
      <c r="RX28" s="31"/>
      <c r="RY28" s="31"/>
      <c r="RZ28" s="31"/>
      <c r="SA28" s="31"/>
      <c r="SB28" s="31"/>
      <c r="SC28" s="31"/>
      <c r="SD28" s="31"/>
      <c r="SE28" s="31"/>
      <c r="SF28" s="31"/>
      <c r="SG28" s="31"/>
      <c r="SH28" s="31"/>
      <c r="SI28" s="31"/>
      <c r="SJ28" s="31"/>
      <c r="SK28" s="31"/>
      <c r="SL28" s="31"/>
      <c r="SM28" s="31"/>
      <c r="SN28" s="31"/>
      <c r="SO28" s="31"/>
      <c r="SP28" s="31"/>
      <c r="SQ28" s="31"/>
      <c r="SR28" s="31"/>
      <c r="SS28" s="31"/>
      <c r="ST28" s="31"/>
      <c r="SU28" s="31"/>
      <c r="SV28" s="31"/>
      <c r="SW28" s="31"/>
      <c r="SX28" s="31"/>
      <c r="SY28" s="31"/>
      <c r="SZ28" s="31"/>
      <c r="TA28" s="31"/>
      <c r="TB28" s="31"/>
      <c r="TC28" s="31"/>
      <c r="TD28" s="31"/>
      <c r="TE28" s="31"/>
      <c r="TF28" s="31"/>
      <c r="TG28" s="31"/>
      <c r="TH28" s="31"/>
      <c r="TI28" s="31"/>
      <c r="TJ28" s="31"/>
      <c r="TK28" s="31"/>
      <c r="TL28" s="31"/>
      <c r="TM28" s="31"/>
      <c r="TN28" s="31"/>
      <c r="TO28" s="31"/>
      <c r="TP28" s="31"/>
      <c r="TQ28" s="31"/>
      <c r="TR28" s="31"/>
      <c r="TS28" s="31"/>
      <c r="TT28" s="31"/>
      <c r="TU28" s="31"/>
      <c r="TV28" s="31"/>
      <c r="TW28" s="31"/>
      <c r="TX28" s="31"/>
      <c r="TY28" s="31"/>
      <c r="TZ28" s="31"/>
      <c r="UA28" s="31"/>
      <c r="UB28" s="31"/>
      <c r="UC28" s="31"/>
      <c r="UD28" s="31"/>
      <c r="UE28" s="31"/>
      <c r="UF28" s="31"/>
      <c r="UG28" s="31"/>
      <c r="UH28" s="31"/>
      <c r="UI28" s="31"/>
      <c r="UJ28" s="31"/>
      <c r="UK28" s="31"/>
      <c r="UL28" s="31"/>
      <c r="UM28" s="31"/>
      <c r="UN28" s="31"/>
      <c r="UO28" s="31"/>
      <c r="UP28" s="31"/>
      <c r="UQ28" s="31"/>
      <c r="UR28" s="31"/>
      <c r="US28" s="31"/>
      <c r="UT28" s="31"/>
      <c r="UU28" s="31"/>
      <c r="UV28" s="31"/>
      <c r="UW28" s="31"/>
      <c r="UX28" s="31"/>
      <c r="UY28" s="31"/>
      <c r="UZ28" s="31"/>
      <c r="VA28" s="31"/>
      <c r="VB28" s="31"/>
      <c r="VC28" s="31"/>
      <c r="VD28" s="31"/>
      <c r="VE28" s="31"/>
      <c r="VF28" s="31"/>
      <c r="VG28" s="31"/>
      <c r="VH28" s="31"/>
      <c r="VI28" s="31"/>
      <c r="VJ28" s="31"/>
      <c r="VK28" s="31"/>
      <c r="VL28" s="31"/>
      <c r="VM28" s="31"/>
      <c r="VN28" s="31"/>
      <c r="VO28" s="31"/>
      <c r="VP28" s="31"/>
      <c r="VQ28" s="31"/>
      <c r="VR28" s="31"/>
      <c r="VS28" s="31"/>
      <c r="VT28" s="31"/>
      <c r="VU28" s="31"/>
      <c r="VV28" s="31"/>
      <c r="VW28" s="31"/>
      <c r="VX28" s="31"/>
      <c r="VY28" s="31"/>
      <c r="VZ28" s="31"/>
      <c r="WA28" s="31"/>
      <c r="WB28" s="31"/>
      <c r="WC28" s="31"/>
      <c r="WD28" s="31"/>
      <c r="WE28" s="31"/>
      <c r="WF28" s="31"/>
      <c r="WG28" s="31"/>
      <c r="WH28" s="31"/>
      <c r="WI28" s="31"/>
      <c r="WJ28" s="31"/>
      <c r="WK28" s="31"/>
      <c r="WL28" s="31"/>
      <c r="WM28" s="31"/>
      <c r="WN28" s="31"/>
      <c r="WO28" s="31"/>
      <c r="WP28" s="31"/>
      <c r="WQ28" s="31"/>
      <c r="WR28" s="31"/>
      <c r="WS28" s="31"/>
      <c r="WT28" s="31"/>
      <c r="WU28" s="31"/>
      <c r="WV28" s="31"/>
      <c r="WW28" s="31"/>
      <c r="WX28" s="31"/>
      <c r="WY28" s="31"/>
      <c r="WZ28" s="31"/>
      <c r="XA28" s="31"/>
      <c r="XB28" s="31"/>
      <c r="XC28" s="31"/>
      <c r="XD28" s="31"/>
      <c r="XE28" s="31"/>
      <c r="XF28" s="31"/>
      <c r="XG28" s="31"/>
      <c r="XH28" s="31"/>
      <c r="XI28" s="31"/>
      <c r="XJ28" s="31"/>
      <c r="XK28" s="31"/>
      <c r="XL28" s="31"/>
      <c r="XM28" s="31"/>
      <c r="XN28" s="31"/>
      <c r="XO28" s="31"/>
      <c r="XP28" s="31"/>
      <c r="XQ28" s="31"/>
      <c r="XR28" s="31"/>
      <c r="XS28" s="31"/>
      <c r="XT28" s="31"/>
      <c r="XU28" s="31"/>
      <c r="XV28" s="31"/>
      <c r="XW28" s="31"/>
      <c r="XX28" s="31"/>
      <c r="XY28" s="31"/>
      <c r="XZ28" s="31"/>
      <c r="YA28" s="31"/>
      <c r="YB28" s="31"/>
      <c r="YC28" s="31"/>
      <c r="YD28" s="31"/>
      <c r="YE28" s="31"/>
      <c r="YF28" s="31"/>
      <c r="YG28" s="31"/>
      <c r="YH28" s="31"/>
      <c r="YI28" s="31"/>
      <c r="YJ28" s="31"/>
      <c r="YK28" s="31"/>
      <c r="YL28" s="31"/>
      <c r="YM28" s="31"/>
      <c r="YN28" s="31"/>
      <c r="YO28" s="31"/>
      <c r="YP28" s="31"/>
      <c r="YQ28" s="31"/>
      <c r="YR28" s="31"/>
      <c r="YS28" s="31"/>
      <c r="YT28" s="31"/>
      <c r="YU28" s="31"/>
      <c r="YV28" s="31"/>
      <c r="YW28" s="31"/>
      <c r="YX28" s="31"/>
      <c r="YY28" s="31"/>
      <c r="YZ28" s="31"/>
      <c r="ZA28" s="31"/>
      <c r="ZB28" s="31"/>
      <c r="ZC28" s="31"/>
      <c r="ZD28" s="31"/>
      <c r="ZE28" s="31"/>
      <c r="ZF28" s="31"/>
      <c r="ZG28" s="31"/>
      <c r="ZH28" s="31"/>
      <c r="ZI28" s="31"/>
      <c r="ZJ28" s="31"/>
      <c r="ZK28" s="31"/>
      <c r="ZL28" s="31"/>
      <c r="ZM28" s="31"/>
      <c r="ZN28" s="31"/>
      <c r="ZO28" s="31"/>
      <c r="ZP28" s="31"/>
      <c r="ZQ28" s="31"/>
      <c r="ZR28" s="31"/>
      <c r="ZS28" s="31"/>
      <c r="ZT28" s="31"/>
      <c r="ZU28" s="31"/>
      <c r="ZV28" s="31"/>
      <c r="ZW28" s="31"/>
      <c r="ZX28" s="31"/>
      <c r="ZY28" s="31"/>
      <c r="ZZ28" s="31"/>
      <c r="AAA28" s="31"/>
      <c r="AAB28" s="31"/>
      <c r="AAC28" s="31"/>
      <c r="AAD28" s="31"/>
      <c r="AAE28" s="31"/>
      <c r="AAF28" s="31"/>
      <c r="AAG28" s="31"/>
      <c r="AAH28" s="31"/>
      <c r="AAI28" s="31"/>
      <c r="AAJ28" s="31"/>
      <c r="AAK28" s="31"/>
      <c r="AAL28" s="31"/>
      <c r="AAM28" s="31"/>
      <c r="AAN28" s="31"/>
      <c r="AAO28" s="31"/>
      <c r="AAP28" s="31"/>
      <c r="AAQ28" s="31"/>
      <c r="AAR28" s="31"/>
      <c r="AAS28" s="31"/>
      <c r="AAT28" s="31"/>
      <c r="AAU28" s="31"/>
      <c r="AAV28" s="31"/>
      <c r="AAW28" s="31"/>
      <c r="AAX28" s="31"/>
      <c r="AAY28" s="31"/>
      <c r="AAZ28" s="31"/>
      <c r="ABA28" s="31"/>
      <c r="ABB28" s="31"/>
      <c r="ABC28" s="31"/>
      <c r="ABD28" s="31"/>
      <c r="ABE28" s="31"/>
      <c r="ABF28" s="31"/>
      <c r="ABG28" s="31"/>
      <c r="ABH28" s="31"/>
      <c r="ABI28" s="31"/>
      <c r="ABJ28" s="31"/>
      <c r="ABK28" s="31"/>
      <c r="ABL28" s="31"/>
      <c r="ABM28" s="31"/>
      <c r="ABN28" s="31"/>
      <c r="ABO28" s="31"/>
      <c r="ABP28" s="31"/>
      <c r="ABQ28" s="31"/>
      <c r="ABR28" s="31"/>
      <c r="ABS28" s="31"/>
      <c r="ABT28" s="31"/>
      <c r="ABU28" s="31"/>
      <c r="ABV28" s="31"/>
      <c r="ABW28" s="31"/>
      <c r="ABX28" s="31"/>
      <c r="ABY28" s="31"/>
      <c r="ABZ28" s="31"/>
      <c r="ACA28" s="31"/>
      <c r="ACB28" s="31"/>
      <c r="ACC28" s="31"/>
      <c r="ACD28" s="31"/>
      <c r="ACE28" s="31"/>
      <c r="ACF28" s="31"/>
      <c r="ACG28" s="31"/>
      <c r="ACH28" s="31"/>
      <c r="ACI28" s="31"/>
      <c r="ACJ28" s="31"/>
      <c r="ACK28" s="31"/>
      <c r="ACL28" s="31"/>
      <c r="ACM28" s="31"/>
      <c r="ACN28" s="31"/>
      <c r="ACO28" s="31"/>
      <c r="ACP28" s="31"/>
      <c r="ACQ28" s="31"/>
      <c r="ACR28" s="31"/>
      <c r="ACS28" s="31"/>
      <c r="ACT28" s="31"/>
      <c r="ACU28" s="31"/>
      <c r="ACV28" s="31"/>
      <c r="ACW28" s="31"/>
      <c r="ACX28" s="31"/>
      <c r="ACY28" s="31"/>
      <c r="ACZ28" s="31"/>
      <c r="ADA28" s="31"/>
      <c r="ADB28" s="31"/>
      <c r="ADC28" s="31"/>
      <c r="ADD28" s="31"/>
      <c r="ADE28" s="31"/>
      <c r="ADF28" s="31"/>
      <c r="ADG28" s="31"/>
      <c r="ADH28" s="31"/>
      <c r="ADI28" s="31"/>
      <c r="ADJ28" s="31"/>
      <c r="ADK28" s="31"/>
      <c r="ADL28" s="31"/>
      <c r="ADM28" s="31"/>
      <c r="ADN28" s="31"/>
      <c r="ADO28" s="31"/>
      <c r="ADP28" s="31"/>
      <c r="ADQ28" s="31"/>
      <c r="ADR28" s="31"/>
      <c r="ADS28" s="31"/>
      <c r="ADT28" s="31"/>
      <c r="ADU28" s="31"/>
      <c r="ADV28" s="31"/>
      <c r="ADW28" s="31"/>
      <c r="ADX28" s="31"/>
      <c r="ADY28" s="31"/>
      <c r="ADZ28" s="31"/>
      <c r="AEA28" s="31"/>
      <c r="AEB28" s="31"/>
      <c r="AEC28" s="31"/>
      <c r="AED28" s="31"/>
      <c r="AEE28" s="31"/>
      <c r="AEF28" s="31"/>
      <c r="AEG28" s="31"/>
      <c r="AEH28" s="31"/>
      <c r="AEI28" s="31"/>
      <c r="AEJ28" s="31"/>
      <c r="AEK28" s="31"/>
      <c r="AEL28" s="31"/>
      <c r="AEM28" s="31"/>
      <c r="AEN28" s="31"/>
      <c r="AEO28" s="31"/>
      <c r="AEP28" s="31"/>
      <c r="AEQ28" s="31"/>
      <c r="AER28" s="31"/>
      <c r="AES28" s="31"/>
      <c r="AET28" s="31"/>
      <c r="AEU28" s="31"/>
      <c r="AEV28" s="31"/>
      <c r="AEW28" s="31"/>
      <c r="AEX28" s="31"/>
      <c r="AEY28" s="31"/>
      <c r="AEZ28" s="31"/>
      <c r="AFA28" s="31"/>
      <c r="AFB28" s="31"/>
      <c r="AFC28" s="31"/>
      <c r="AFD28" s="31"/>
      <c r="AFE28" s="31"/>
      <c r="AFF28" s="31"/>
      <c r="AFG28" s="31"/>
      <c r="AFH28" s="31"/>
      <c r="AFI28" s="31"/>
      <c r="AFJ28" s="31"/>
      <c r="AFK28" s="31"/>
      <c r="AFL28" s="31"/>
      <c r="AFM28" s="31"/>
      <c r="AFN28" s="31"/>
      <c r="AFO28" s="31"/>
      <c r="AFP28" s="31"/>
      <c r="AFQ28" s="31"/>
      <c r="AFR28" s="31"/>
      <c r="AFS28" s="31"/>
      <c r="AFT28" s="31"/>
      <c r="AFU28" s="31"/>
      <c r="AFV28" s="31"/>
      <c r="AFW28" s="31"/>
      <c r="AFX28" s="31"/>
      <c r="AFY28" s="31"/>
      <c r="AFZ28" s="31"/>
      <c r="AGA28" s="31"/>
      <c r="AGB28" s="31"/>
      <c r="AGC28" s="31"/>
      <c r="AGD28" s="31"/>
      <c r="AGE28" s="31"/>
      <c r="AGF28" s="31"/>
      <c r="AGG28" s="31"/>
      <c r="AGH28" s="31"/>
      <c r="AGI28" s="31"/>
      <c r="AGJ28" s="31"/>
      <c r="AGK28" s="31"/>
      <c r="AGL28" s="31"/>
      <c r="AGM28" s="31"/>
      <c r="AGN28" s="31"/>
      <c r="AGO28" s="31"/>
      <c r="AGP28" s="31"/>
      <c r="AGQ28" s="31"/>
      <c r="AGR28" s="31"/>
      <c r="AGS28" s="31"/>
      <c r="AGT28" s="31"/>
      <c r="AGU28" s="31"/>
      <c r="AGV28" s="31"/>
      <c r="AGW28" s="31"/>
      <c r="AGX28" s="31"/>
      <c r="AGY28" s="31"/>
      <c r="AGZ28" s="31"/>
      <c r="AHA28" s="31"/>
      <c r="AHB28" s="31"/>
      <c r="AHC28" s="31"/>
      <c r="AHD28" s="31"/>
      <c r="AHE28" s="31"/>
      <c r="AHF28" s="31"/>
      <c r="AHG28" s="31"/>
      <c r="AHH28" s="31"/>
      <c r="AHI28" s="31"/>
      <c r="AHJ28" s="31"/>
      <c r="AHK28" s="31"/>
      <c r="AHL28" s="31"/>
      <c r="AHM28" s="31"/>
      <c r="AHN28" s="31"/>
      <c r="AHO28" s="31"/>
      <c r="AHP28" s="31"/>
      <c r="AHQ28" s="31"/>
      <c r="AHR28" s="31"/>
      <c r="AHS28" s="31"/>
      <c r="AHT28" s="31"/>
      <c r="AHU28" s="31"/>
      <c r="AHV28" s="31"/>
      <c r="AHW28" s="31"/>
      <c r="AHX28" s="31"/>
      <c r="AHY28" s="31"/>
      <c r="AHZ28" s="31"/>
      <c r="AIA28" s="31"/>
      <c r="AIB28" s="31"/>
      <c r="AIC28" s="31"/>
      <c r="AID28" s="31"/>
      <c r="AIE28" s="31"/>
      <c r="AIF28" s="31"/>
      <c r="AIG28" s="31"/>
      <c r="AIH28" s="31"/>
      <c r="AII28" s="31"/>
      <c r="AIJ28" s="31"/>
      <c r="AIK28" s="31"/>
      <c r="AIL28" s="31"/>
      <c r="AIM28" s="31"/>
      <c r="AIN28" s="31"/>
      <c r="AIO28" s="31"/>
      <c r="AIP28" s="31"/>
      <c r="AIQ28" s="31"/>
      <c r="AIR28" s="31"/>
      <c r="AIS28" s="31"/>
      <c r="AIT28" s="31"/>
      <c r="AIU28" s="31"/>
      <c r="AIV28" s="31"/>
      <c r="AIW28" s="31"/>
      <c r="AIX28" s="31"/>
      <c r="AIY28" s="31"/>
      <c r="AIZ28" s="31"/>
      <c r="AJA28" s="31"/>
      <c r="AJB28" s="31"/>
      <c r="AJC28" s="31"/>
      <c r="AJD28" s="31"/>
      <c r="AJE28" s="31"/>
      <c r="AJF28" s="31"/>
      <c r="AJG28" s="31"/>
      <c r="AJH28" s="31"/>
      <c r="AJI28" s="31"/>
      <c r="AJJ28" s="31"/>
      <c r="AJK28" s="31"/>
      <c r="AJL28" s="31"/>
      <c r="AJM28" s="31"/>
      <c r="AJN28" s="31"/>
      <c r="AJO28" s="31"/>
      <c r="AJP28" s="31"/>
      <c r="AJQ28" s="31"/>
      <c r="AJR28" s="31"/>
      <c r="AJS28" s="31"/>
      <c r="AJT28" s="31"/>
      <c r="AJU28" s="31"/>
      <c r="AJV28" s="31"/>
      <c r="AJW28" s="31"/>
      <c r="AJX28" s="31"/>
      <c r="AJY28" s="31"/>
      <c r="AJZ28" s="31"/>
      <c r="AKA28" s="31"/>
      <c r="AKB28" s="31"/>
      <c r="AKC28" s="31"/>
      <c r="AKD28" s="31"/>
      <c r="AKE28" s="31"/>
      <c r="AKF28" s="31"/>
      <c r="AKG28" s="31"/>
      <c r="AKH28" s="31"/>
      <c r="AKI28" s="31"/>
      <c r="AKJ28" s="31"/>
      <c r="AKK28" s="31"/>
      <c r="AKL28" s="31"/>
      <c r="AKM28" s="31"/>
      <c r="AKN28" s="31"/>
      <c r="AKO28" s="31"/>
      <c r="AKP28" s="31"/>
      <c r="AKQ28" s="31"/>
      <c r="AKR28" s="31"/>
      <c r="AKS28" s="31"/>
      <c r="AKT28" s="31"/>
      <c r="AKU28" s="31"/>
      <c r="AKV28" s="31"/>
      <c r="AKW28" s="31"/>
      <c r="AKX28" s="31"/>
      <c r="AKY28" s="31"/>
      <c r="AKZ28" s="31"/>
      <c r="ALA28" s="31"/>
      <c r="ALB28" s="31"/>
      <c r="ALC28" s="31"/>
      <c r="ALD28" s="31"/>
      <c r="ALE28" s="31"/>
      <c r="ALF28" s="31"/>
      <c r="ALG28" s="31"/>
      <c r="ALH28" s="31"/>
      <c r="ALI28" s="31"/>
      <c r="ALJ28" s="31"/>
      <c r="ALK28" s="31"/>
      <c r="ALL28" s="31"/>
      <c r="ALM28" s="31"/>
      <c r="ALN28" s="31"/>
      <c r="ALO28" s="31"/>
      <c r="ALP28" s="31"/>
      <c r="ALQ28" s="31"/>
      <c r="ALR28" s="31"/>
      <c r="ALS28" s="31"/>
      <c r="ALT28" s="31"/>
      <c r="ALU28" s="31"/>
      <c r="ALV28" s="31"/>
      <c r="ALW28" s="31"/>
      <c r="ALX28" s="31"/>
      <c r="ALY28" s="31"/>
      <c r="ALZ28" s="31"/>
      <c r="AMA28" s="31"/>
      <c r="AMB28" s="31"/>
      <c r="AMC28" s="31"/>
      <c r="AMD28" s="31"/>
      <c r="AME28" s="31"/>
      <c r="AMF28" s="31"/>
      <c r="AMG28" s="31"/>
      <c r="AMH28" s="31"/>
      <c r="AMI28" s="31"/>
      <c r="AMJ28" s="31"/>
      <c r="AMK28" s="31"/>
      <c r="AML28" s="31"/>
      <c r="AMM28" s="31"/>
      <c r="AMN28" s="31"/>
      <c r="AMO28" s="31"/>
      <c r="AMP28" s="31"/>
      <c r="AMQ28" s="31"/>
      <c r="AMR28" s="31"/>
      <c r="AMS28" s="31"/>
      <c r="AMT28" s="31"/>
      <c r="AMU28" s="31"/>
      <c r="AMV28" s="31"/>
      <c r="AMW28" s="31"/>
      <c r="AMX28" s="31"/>
      <c r="AMY28" s="31"/>
      <c r="AMZ28" s="31"/>
      <c r="ANA28" s="31"/>
      <c r="ANB28" s="31"/>
      <c r="ANC28" s="31"/>
      <c r="AND28" s="31"/>
      <c r="ANE28" s="31"/>
      <c r="ANF28" s="31"/>
      <c r="ANG28" s="31"/>
      <c r="ANH28" s="31"/>
      <c r="ANI28" s="31"/>
      <c r="ANJ28" s="31"/>
      <c r="ANK28" s="31"/>
      <c r="ANL28" s="31"/>
      <c r="ANM28" s="31"/>
      <c r="ANN28" s="31"/>
      <c r="ANO28" s="31"/>
      <c r="ANP28" s="31"/>
      <c r="ANQ28" s="31"/>
      <c r="ANR28" s="31"/>
      <c r="ANS28" s="31"/>
      <c r="ANT28" s="31"/>
      <c r="ANU28" s="31"/>
      <c r="ANV28" s="31"/>
      <c r="ANW28" s="31"/>
      <c r="ANX28" s="31"/>
      <c r="ANY28" s="31"/>
      <c r="ANZ28" s="31"/>
      <c r="AOA28" s="31"/>
      <c r="AOB28" s="31"/>
      <c r="AOC28" s="31"/>
      <c r="AOD28" s="31"/>
      <c r="AOE28" s="31"/>
      <c r="AOF28" s="31"/>
      <c r="AOG28" s="31"/>
      <c r="AOH28" s="31"/>
      <c r="AOI28" s="31"/>
      <c r="AOJ28" s="31"/>
      <c r="AOK28" s="31"/>
      <c r="AOL28" s="31"/>
      <c r="AOM28" s="31"/>
      <c r="AON28" s="31"/>
      <c r="AOO28" s="31"/>
      <c r="AOP28" s="31"/>
      <c r="AOQ28" s="31"/>
      <c r="AOR28" s="31"/>
      <c r="AOS28" s="31"/>
      <c r="AOT28" s="31"/>
      <c r="AOU28" s="31"/>
      <c r="AOV28" s="31"/>
      <c r="AOW28" s="31"/>
      <c r="AOX28" s="31"/>
      <c r="AOY28" s="31"/>
      <c r="AOZ28" s="31"/>
      <c r="APA28" s="31"/>
      <c r="APB28" s="31"/>
      <c r="APC28" s="31"/>
      <c r="APD28" s="31"/>
      <c r="APE28" s="31"/>
      <c r="APF28" s="31"/>
      <c r="APG28" s="31"/>
      <c r="APH28" s="31"/>
      <c r="API28" s="31"/>
      <c r="APJ28" s="31"/>
      <c r="APK28" s="31"/>
      <c r="APL28" s="31"/>
      <c r="APM28" s="31"/>
      <c r="APN28" s="31"/>
      <c r="APO28" s="31"/>
      <c r="APP28" s="31"/>
      <c r="APQ28" s="31"/>
      <c r="APR28" s="31"/>
      <c r="APS28" s="31"/>
      <c r="APT28" s="31"/>
      <c r="APU28" s="31"/>
      <c r="APV28" s="31"/>
      <c r="APW28" s="31"/>
      <c r="APX28" s="31"/>
      <c r="APY28" s="31"/>
      <c r="APZ28" s="31"/>
      <c r="AQA28" s="31"/>
      <c r="AQB28" s="31"/>
      <c r="AQC28" s="31"/>
      <c r="AQD28" s="31"/>
      <c r="AQE28" s="31"/>
      <c r="AQF28" s="31"/>
      <c r="AQG28" s="31"/>
      <c r="AQH28" s="31"/>
      <c r="AQI28" s="31"/>
      <c r="AQJ28" s="31"/>
      <c r="AQK28" s="31"/>
      <c r="AQL28" s="31"/>
      <c r="AQM28" s="31"/>
      <c r="AQN28" s="31"/>
      <c r="AQO28" s="31"/>
      <c r="AQP28" s="31"/>
      <c r="AQQ28" s="31"/>
      <c r="AQR28" s="31"/>
      <c r="AQS28" s="31"/>
      <c r="AQT28" s="31"/>
      <c r="AQU28" s="31"/>
      <c r="AQV28" s="31"/>
      <c r="AQW28" s="31"/>
      <c r="AQX28" s="31"/>
      <c r="AQY28" s="31"/>
      <c r="AQZ28" s="31"/>
      <c r="ARA28" s="31"/>
      <c r="ARB28" s="31"/>
      <c r="ARC28" s="31"/>
      <c r="ARD28" s="31"/>
      <c r="ARE28" s="31"/>
      <c r="ARF28" s="31"/>
      <c r="ARG28" s="31"/>
      <c r="ARH28" s="31"/>
      <c r="ARI28" s="31"/>
      <c r="ARJ28" s="31"/>
      <c r="ARK28" s="31"/>
      <c r="ARL28" s="31"/>
      <c r="ARM28" s="31"/>
      <c r="ARN28" s="31"/>
      <c r="ARO28" s="31"/>
      <c r="ARP28" s="31"/>
      <c r="ARQ28" s="31"/>
      <c r="ARR28" s="31"/>
      <c r="ARS28" s="31"/>
      <c r="ART28" s="31"/>
      <c r="ARU28" s="31"/>
      <c r="ARV28" s="31"/>
      <c r="ARW28" s="31"/>
      <c r="ARX28" s="31"/>
      <c r="ARY28" s="31"/>
      <c r="ARZ28" s="31"/>
      <c r="ASA28" s="31"/>
      <c r="ASB28" s="31"/>
      <c r="ASC28" s="31"/>
      <c r="ASD28" s="31"/>
      <c r="ASE28" s="31"/>
      <c r="ASF28" s="31"/>
      <c r="ASG28" s="31"/>
      <c r="ASH28" s="31"/>
      <c r="ASI28" s="31"/>
      <c r="ASJ28" s="31"/>
      <c r="ASK28" s="31"/>
      <c r="ASL28" s="31"/>
      <c r="ASM28" s="31"/>
      <c r="ASN28" s="31"/>
      <c r="ASO28" s="31"/>
      <c r="ASP28" s="31"/>
      <c r="ASQ28" s="31"/>
      <c r="ASR28" s="31"/>
      <c r="ASS28" s="31"/>
      <c r="AST28" s="31"/>
      <c r="ASU28" s="31"/>
      <c r="ASV28" s="31"/>
      <c r="ASW28" s="31"/>
      <c r="ASX28" s="31"/>
      <c r="ASY28" s="31"/>
      <c r="ASZ28" s="31"/>
      <c r="ATA28" s="31"/>
      <c r="ATB28" s="31"/>
      <c r="ATC28" s="31"/>
      <c r="ATD28" s="31"/>
      <c r="ATE28" s="31"/>
      <c r="ATF28" s="31"/>
      <c r="ATG28" s="31"/>
      <c r="ATH28" s="31"/>
      <c r="ATI28" s="31"/>
      <c r="ATJ28" s="31"/>
      <c r="ATK28" s="31"/>
      <c r="ATL28" s="31"/>
      <c r="ATM28" s="31"/>
      <c r="ATN28" s="31"/>
      <c r="ATO28" s="31"/>
      <c r="ATP28" s="31"/>
      <c r="ATQ28" s="31"/>
      <c r="ATR28" s="31"/>
      <c r="ATS28" s="31"/>
      <c r="ATT28" s="31"/>
      <c r="ATU28" s="31"/>
      <c r="ATV28" s="31"/>
      <c r="ATW28" s="31"/>
      <c r="ATX28" s="31"/>
      <c r="ATY28" s="31"/>
      <c r="ATZ28" s="31"/>
      <c r="AUA28" s="31"/>
      <c r="AUB28" s="31"/>
      <c r="AUC28" s="31"/>
      <c r="AUD28" s="31"/>
      <c r="AUE28" s="31"/>
      <c r="AUF28" s="31"/>
      <c r="AUG28" s="31"/>
      <c r="AUH28" s="31"/>
      <c r="AUI28" s="31"/>
      <c r="AUJ28" s="31"/>
      <c r="AUK28" s="31"/>
      <c r="AUL28" s="31"/>
      <c r="AUM28" s="31"/>
      <c r="AUN28" s="31"/>
      <c r="AUO28" s="31"/>
      <c r="AUP28" s="31"/>
      <c r="AUQ28" s="31"/>
      <c r="AUR28" s="31"/>
      <c r="AUS28" s="31"/>
      <c r="AUT28" s="31"/>
      <c r="AUU28" s="31"/>
      <c r="AUV28" s="31"/>
      <c r="AUW28" s="31"/>
      <c r="AUX28" s="31"/>
      <c r="AUY28" s="31"/>
      <c r="AUZ28" s="31"/>
      <c r="AVA28" s="31"/>
      <c r="AVB28" s="31"/>
      <c r="AVC28" s="31"/>
      <c r="AVD28" s="31"/>
      <c r="AVE28" s="31"/>
      <c r="AVF28" s="31"/>
      <c r="AVG28" s="31"/>
      <c r="AVH28" s="31"/>
      <c r="AVI28" s="31"/>
      <c r="AVJ28" s="31"/>
      <c r="AVK28" s="31"/>
      <c r="AVL28" s="31"/>
      <c r="AVM28" s="31"/>
      <c r="AVN28" s="31"/>
      <c r="AVO28" s="31"/>
      <c r="AVP28" s="31"/>
      <c r="AVQ28" s="31"/>
      <c r="AVR28" s="31"/>
      <c r="AVS28" s="31"/>
      <c r="AVT28" s="31"/>
      <c r="AVU28" s="31"/>
      <c r="AVV28" s="31"/>
      <c r="AVW28" s="31"/>
      <c r="AVX28" s="31"/>
      <c r="AVY28" s="31"/>
      <c r="AVZ28" s="31"/>
      <c r="AWA28" s="31"/>
      <c r="AWB28" s="31"/>
      <c r="AWC28" s="31"/>
      <c r="AWD28" s="31"/>
      <c r="AWE28" s="31"/>
      <c r="AWF28" s="31"/>
      <c r="AWG28" s="31"/>
      <c r="AWH28" s="31"/>
      <c r="AWI28" s="31"/>
      <c r="AWJ28" s="31"/>
      <c r="AWK28" s="31"/>
      <c r="AWL28" s="31"/>
      <c r="AWM28" s="31"/>
      <c r="AWN28" s="31"/>
      <c r="AWO28" s="31"/>
      <c r="AWP28" s="31"/>
      <c r="AWQ28" s="31"/>
      <c r="AWR28" s="31"/>
      <c r="AWS28" s="31"/>
      <c r="AWT28" s="31"/>
      <c r="AWU28" s="31"/>
      <c r="AWV28" s="31"/>
      <c r="AWW28" s="31"/>
      <c r="AWX28" s="31"/>
      <c r="AWY28" s="31"/>
      <c r="AWZ28" s="31"/>
      <c r="AXA28" s="31"/>
      <c r="AXB28" s="31"/>
      <c r="AXC28" s="31"/>
      <c r="AXD28" s="31"/>
      <c r="AXE28" s="31"/>
      <c r="AXF28" s="31"/>
      <c r="AXG28" s="31"/>
      <c r="AXH28" s="31"/>
      <c r="AXI28" s="31"/>
      <c r="AXJ28" s="31"/>
      <c r="AXK28" s="31"/>
      <c r="AXL28" s="31"/>
      <c r="AXM28" s="31"/>
      <c r="AXN28" s="31"/>
      <c r="AXO28" s="31"/>
      <c r="AXP28" s="31"/>
      <c r="AXQ28" s="31"/>
      <c r="AXR28" s="31"/>
      <c r="AXS28" s="31"/>
      <c r="AXT28" s="31"/>
      <c r="AXU28" s="31"/>
      <c r="AXV28" s="31"/>
      <c r="AXW28" s="31"/>
      <c r="AXX28" s="31"/>
      <c r="AXY28" s="31"/>
      <c r="AXZ28" s="31"/>
      <c r="AYA28" s="31"/>
      <c r="AYB28" s="31"/>
      <c r="AYC28" s="31"/>
      <c r="AYD28" s="31"/>
      <c r="AYE28" s="31"/>
      <c r="AYF28" s="31"/>
      <c r="AYG28" s="31"/>
      <c r="AYH28" s="31"/>
      <c r="AYI28" s="31"/>
      <c r="AYJ28" s="31"/>
      <c r="AYK28" s="31"/>
      <c r="AYL28" s="31"/>
      <c r="AYM28" s="31"/>
      <c r="AYN28" s="31"/>
      <c r="AYO28" s="31"/>
      <c r="AYP28" s="31"/>
      <c r="AYQ28" s="31"/>
      <c r="AYR28" s="31"/>
      <c r="AYS28" s="31"/>
      <c r="AYT28" s="31"/>
      <c r="AYU28" s="31"/>
      <c r="AYV28" s="31"/>
      <c r="AYW28" s="31"/>
      <c r="AYX28" s="31"/>
      <c r="AYY28" s="31"/>
      <c r="AYZ28" s="31"/>
      <c r="AZA28" s="31"/>
      <c r="AZB28" s="31"/>
      <c r="AZC28" s="31"/>
      <c r="AZD28" s="31"/>
      <c r="AZE28" s="31"/>
      <c r="AZF28" s="31"/>
      <c r="AZG28" s="31"/>
      <c r="AZH28" s="31"/>
      <c r="AZI28" s="31"/>
      <c r="AZJ28" s="31"/>
      <c r="AZK28" s="31"/>
      <c r="AZL28" s="31"/>
      <c r="AZM28" s="31"/>
      <c r="AZN28" s="31"/>
      <c r="AZO28" s="31"/>
      <c r="AZP28" s="31"/>
      <c r="AZQ28" s="31"/>
      <c r="AZR28" s="31"/>
      <c r="AZS28" s="31"/>
      <c r="AZT28" s="31"/>
      <c r="AZU28" s="31"/>
      <c r="AZV28" s="31"/>
      <c r="AZW28" s="31"/>
      <c r="AZX28" s="31"/>
      <c r="AZY28" s="31"/>
      <c r="AZZ28" s="31"/>
      <c r="BAA28" s="31"/>
      <c r="BAB28" s="31"/>
      <c r="BAC28" s="31"/>
      <c r="BAD28" s="31"/>
      <c r="BAE28" s="31"/>
      <c r="BAF28" s="31"/>
      <c r="BAG28" s="31"/>
      <c r="BAH28" s="31"/>
      <c r="BAI28" s="31"/>
      <c r="BAJ28" s="31"/>
      <c r="BAK28" s="31"/>
      <c r="BAL28" s="31"/>
      <c r="BAM28" s="31"/>
      <c r="BAN28" s="31"/>
      <c r="BAO28" s="31"/>
      <c r="BAP28" s="31"/>
      <c r="BAQ28" s="31"/>
      <c r="BAR28" s="31"/>
      <c r="BAS28" s="31"/>
      <c r="BAT28" s="31"/>
      <c r="BAU28" s="31"/>
      <c r="BAV28" s="31"/>
      <c r="BAW28" s="31"/>
      <c r="BAX28" s="31"/>
      <c r="BAY28" s="31"/>
      <c r="BAZ28" s="31"/>
      <c r="BBA28" s="31"/>
      <c r="BBB28" s="31"/>
      <c r="BBC28" s="31"/>
      <c r="BBD28" s="31"/>
      <c r="BBE28" s="31"/>
      <c r="BBF28" s="31"/>
      <c r="BBG28" s="31"/>
      <c r="BBH28" s="31"/>
      <c r="BBI28" s="31"/>
      <c r="BBJ28" s="31"/>
      <c r="BBK28" s="31"/>
      <c r="BBL28" s="31"/>
      <c r="BBM28" s="31"/>
      <c r="BBN28" s="31"/>
      <c r="BBO28" s="31"/>
      <c r="BBP28" s="31"/>
      <c r="BBQ28" s="31"/>
      <c r="BBR28" s="31"/>
      <c r="BBS28" s="31"/>
      <c r="BBT28" s="31"/>
      <c r="BBU28" s="31"/>
      <c r="BBV28" s="31"/>
      <c r="BBW28" s="31"/>
      <c r="BBX28" s="31"/>
      <c r="BBY28" s="31"/>
      <c r="BBZ28" s="31"/>
      <c r="BCA28" s="31"/>
      <c r="BCB28" s="31"/>
      <c r="BCC28" s="31"/>
      <c r="BCD28" s="31"/>
      <c r="BCE28" s="31"/>
      <c r="BCF28" s="31"/>
      <c r="BCG28" s="31"/>
      <c r="BCH28" s="31"/>
      <c r="BCI28" s="31"/>
      <c r="BCJ28" s="31"/>
      <c r="BCK28" s="31"/>
      <c r="BCL28" s="31"/>
      <c r="BCM28" s="31"/>
      <c r="BCN28" s="31"/>
      <c r="BCO28" s="31"/>
      <c r="BCP28" s="31"/>
      <c r="BCQ28" s="31"/>
      <c r="BCR28" s="31"/>
      <c r="BCS28" s="31"/>
      <c r="BCT28" s="31"/>
      <c r="BCU28" s="31"/>
      <c r="BCV28" s="31"/>
      <c r="BCW28" s="31"/>
      <c r="BCX28" s="31"/>
      <c r="BCY28" s="31"/>
      <c r="BCZ28" s="31"/>
      <c r="BDA28" s="31"/>
      <c r="BDB28" s="31"/>
      <c r="BDC28" s="31"/>
      <c r="BDD28" s="31"/>
      <c r="BDE28" s="31"/>
      <c r="BDF28" s="31"/>
      <c r="BDG28" s="31"/>
      <c r="BDH28" s="31"/>
      <c r="BDI28" s="31"/>
      <c r="BDJ28" s="31"/>
      <c r="BDK28" s="31"/>
      <c r="BDL28" s="31"/>
      <c r="BDM28" s="31"/>
      <c r="BDN28" s="31"/>
      <c r="BDO28" s="31"/>
      <c r="BDP28" s="31"/>
      <c r="BDQ28" s="31"/>
      <c r="BDR28" s="31"/>
      <c r="BDS28" s="31"/>
      <c r="BDT28" s="31"/>
      <c r="BDU28" s="31"/>
      <c r="BDV28" s="31"/>
      <c r="BDW28" s="31"/>
      <c r="BDX28" s="31"/>
      <c r="BDY28" s="31"/>
      <c r="BDZ28" s="31"/>
      <c r="BEA28" s="31"/>
      <c r="BEB28" s="31"/>
      <c r="BEC28" s="31"/>
      <c r="BED28" s="31"/>
      <c r="BEE28" s="31"/>
      <c r="BEF28" s="31"/>
      <c r="BEG28" s="31"/>
      <c r="BEH28" s="31"/>
      <c r="BEI28" s="31"/>
      <c r="BEJ28" s="31"/>
      <c r="BEK28" s="31"/>
      <c r="BEL28" s="31"/>
      <c r="BEM28" s="31"/>
      <c r="BEN28" s="31"/>
      <c r="BEO28" s="31"/>
      <c r="BEP28" s="31"/>
      <c r="BEQ28" s="31"/>
      <c r="BER28" s="31"/>
      <c r="BES28" s="31"/>
      <c r="BET28" s="31"/>
      <c r="BEU28" s="31"/>
      <c r="BEV28" s="31"/>
      <c r="BEW28" s="31"/>
      <c r="BEX28" s="31"/>
      <c r="BEY28" s="31"/>
      <c r="BEZ28" s="31"/>
      <c r="BFA28" s="31"/>
      <c r="BFB28" s="31"/>
      <c r="BFC28" s="31"/>
      <c r="BFD28" s="31"/>
      <c r="BFE28" s="31"/>
      <c r="BFF28" s="31"/>
      <c r="BFG28" s="31"/>
      <c r="BFH28" s="31"/>
      <c r="BFI28" s="31"/>
      <c r="BFJ28" s="31"/>
      <c r="BFK28" s="31"/>
      <c r="BFL28" s="31"/>
      <c r="BFM28" s="31"/>
      <c r="BFN28" s="31"/>
      <c r="BFO28" s="31"/>
      <c r="BFP28" s="31"/>
      <c r="BFQ28" s="31"/>
      <c r="BFR28" s="31"/>
      <c r="BFS28" s="31"/>
      <c r="BFT28" s="31"/>
      <c r="BFU28" s="31"/>
      <c r="BFV28" s="31"/>
      <c r="BFW28" s="31"/>
      <c r="BFX28" s="31"/>
      <c r="BFY28" s="31"/>
      <c r="BFZ28" s="31"/>
      <c r="BGA28" s="31"/>
      <c r="BGB28" s="31"/>
      <c r="BGC28" s="31"/>
      <c r="BGD28" s="31"/>
      <c r="BGE28" s="31"/>
      <c r="BGF28" s="31"/>
      <c r="BGG28" s="31"/>
      <c r="BGH28" s="31"/>
      <c r="BGI28" s="31"/>
      <c r="BGJ28" s="31"/>
      <c r="BGK28" s="31"/>
      <c r="BGL28" s="31"/>
      <c r="BGM28" s="31"/>
      <c r="BGN28" s="31"/>
      <c r="BGO28" s="31"/>
      <c r="BGP28" s="31"/>
      <c r="BGQ28" s="31"/>
      <c r="BGR28" s="31"/>
      <c r="BGS28" s="31"/>
      <c r="BGT28" s="31"/>
      <c r="BGU28" s="31"/>
      <c r="BGV28" s="31"/>
      <c r="BGW28" s="31"/>
      <c r="BGX28" s="31"/>
      <c r="BGY28" s="31"/>
      <c r="BGZ28" s="31"/>
      <c r="BHA28" s="31"/>
      <c r="BHB28" s="31"/>
      <c r="BHC28" s="31"/>
      <c r="BHD28" s="31"/>
      <c r="BHE28" s="31"/>
      <c r="BHF28" s="31"/>
      <c r="BHG28" s="31"/>
      <c r="BHH28" s="31"/>
      <c r="BHI28" s="31"/>
      <c r="BHJ28" s="31"/>
      <c r="BHK28" s="31"/>
      <c r="BHL28" s="31"/>
      <c r="BHM28" s="31"/>
      <c r="BHN28" s="31"/>
      <c r="BHO28" s="31"/>
      <c r="BHP28" s="31"/>
      <c r="BHQ28" s="31"/>
      <c r="BHR28" s="31"/>
      <c r="BHS28" s="31"/>
      <c r="BHT28" s="31"/>
      <c r="BHU28" s="31"/>
      <c r="BHV28" s="31"/>
      <c r="BHW28" s="31"/>
      <c r="BHX28" s="31"/>
      <c r="BHY28" s="31"/>
      <c r="BHZ28" s="31"/>
      <c r="BIA28" s="31"/>
      <c r="BIB28" s="31"/>
      <c r="BIC28" s="31"/>
      <c r="BID28" s="31"/>
      <c r="BIE28" s="31"/>
      <c r="BIF28" s="31"/>
      <c r="BIG28" s="31"/>
      <c r="BIH28" s="31"/>
      <c r="BII28" s="31"/>
      <c r="BIJ28" s="31"/>
      <c r="BIK28" s="31"/>
      <c r="BIL28" s="31"/>
      <c r="BIM28" s="31"/>
      <c r="BIN28" s="31"/>
      <c r="BIO28" s="31"/>
      <c r="BIP28" s="31"/>
      <c r="BIQ28" s="31"/>
      <c r="BIR28" s="31"/>
      <c r="BIS28" s="31"/>
      <c r="BIT28" s="31"/>
      <c r="BIU28" s="31"/>
      <c r="BIV28" s="31"/>
      <c r="BIW28" s="31"/>
      <c r="BIX28" s="31"/>
      <c r="BIY28" s="31"/>
      <c r="BIZ28" s="31"/>
      <c r="BJA28" s="31"/>
      <c r="BJB28" s="31"/>
      <c r="BJC28" s="31"/>
      <c r="BJD28" s="31"/>
      <c r="BJE28" s="31"/>
      <c r="BJF28" s="31"/>
      <c r="BJG28" s="31"/>
      <c r="BJH28" s="31"/>
      <c r="BJI28" s="31"/>
      <c r="BJJ28" s="31"/>
      <c r="BJK28" s="31"/>
      <c r="BJL28" s="31"/>
      <c r="BJM28" s="31"/>
      <c r="BJN28" s="31"/>
      <c r="BJO28" s="31"/>
      <c r="BJP28" s="31"/>
      <c r="BJQ28" s="31"/>
      <c r="BJR28" s="31"/>
      <c r="BJS28" s="31"/>
      <c r="BJT28" s="31"/>
      <c r="BJU28" s="31"/>
      <c r="BJV28" s="31"/>
      <c r="BJW28" s="31"/>
      <c r="BJX28" s="31"/>
      <c r="BJY28" s="31"/>
      <c r="BJZ28" s="31"/>
      <c r="BKA28" s="31"/>
      <c r="BKB28" s="31"/>
      <c r="BKC28" s="31"/>
      <c r="BKD28" s="31"/>
      <c r="BKE28" s="31"/>
      <c r="BKF28" s="31"/>
      <c r="BKG28" s="31"/>
      <c r="BKH28" s="31"/>
      <c r="BKI28" s="31"/>
      <c r="BKJ28" s="31"/>
      <c r="BKK28" s="31"/>
      <c r="BKL28" s="31"/>
      <c r="BKM28" s="31"/>
      <c r="BKN28" s="31"/>
      <c r="BKO28" s="31"/>
      <c r="BKP28" s="31"/>
      <c r="BKQ28" s="31"/>
      <c r="BKR28" s="31"/>
      <c r="BKS28" s="31"/>
      <c r="BKT28" s="31"/>
      <c r="BKU28" s="31"/>
      <c r="BKV28" s="31"/>
      <c r="BKW28" s="31"/>
      <c r="BKX28" s="31"/>
      <c r="BKY28" s="31"/>
      <c r="BKZ28" s="31"/>
      <c r="BLA28" s="31"/>
      <c r="BLB28" s="31"/>
      <c r="BLC28" s="31"/>
      <c r="BLD28" s="31"/>
      <c r="BLE28" s="31"/>
      <c r="BLF28" s="31"/>
      <c r="BLG28" s="31"/>
      <c r="BLH28" s="31"/>
      <c r="BLI28" s="31"/>
      <c r="BLJ28" s="31"/>
      <c r="BLK28" s="31"/>
      <c r="BLL28" s="31"/>
      <c r="BLM28" s="31"/>
      <c r="BLN28" s="31"/>
      <c r="BLO28" s="31"/>
      <c r="BLP28" s="31"/>
      <c r="BLQ28" s="31"/>
      <c r="BLR28" s="31"/>
      <c r="BLS28" s="31"/>
      <c r="BLT28" s="31"/>
      <c r="BLU28" s="31"/>
      <c r="BLV28" s="31"/>
      <c r="BLW28" s="31"/>
      <c r="BLX28" s="31"/>
      <c r="BLY28" s="31"/>
      <c r="BLZ28" s="31"/>
      <c r="BMA28" s="31"/>
      <c r="BMB28" s="31"/>
      <c r="BMC28" s="31"/>
      <c r="BMD28" s="31"/>
      <c r="BME28" s="31"/>
      <c r="BMF28" s="31"/>
      <c r="BMG28" s="31"/>
      <c r="BMH28" s="31"/>
      <c r="BMI28" s="31"/>
      <c r="BMJ28" s="31"/>
      <c r="BMK28" s="31"/>
      <c r="BML28" s="31"/>
      <c r="BMM28" s="31"/>
      <c r="BMN28" s="31"/>
      <c r="BMO28" s="31"/>
      <c r="BMP28" s="31"/>
      <c r="BMQ28" s="31"/>
      <c r="BMR28" s="31"/>
      <c r="BMS28" s="31"/>
      <c r="BMT28" s="31"/>
      <c r="BMU28" s="31"/>
      <c r="BMV28" s="31"/>
      <c r="BMW28" s="31"/>
      <c r="BMX28" s="31"/>
      <c r="BMY28" s="31"/>
      <c r="BMZ28" s="31"/>
      <c r="BNA28" s="31"/>
      <c r="BNB28" s="31"/>
      <c r="BNC28" s="31"/>
      <c r="BND28" s="31"/>
      <c r="BNE28" s="31"/>
      <c r="BNF28" s="31"/>
      <c r="BNG28" s="31"/>
      <c r="BNH28" s="31"/>
      <c r="BNI28" s="31"/>
      <c r="BNJ28" s="31"/>
      <c r="BNK28" s="31"/>
      <c r="BNL28" s="31"/>
      <c r="BNM28" s="31"/>
      <c r="BNN28" s="31"/>
      <c r="BNO28" s="31"/>
      <c r="BNP28" s="31"/>
      <c r="BNQ28" s="31"/>
      <c r="BNR28" s="31"/>
      <c r="BNS28" s="31"/>
      <c r="BNT28" s="31"/>
      <c r="BNU28" s="31"/>
      <c r="BNV28" s="31"/>
      <c r="BNW28" s="31"/>
      <c r="BNX28" s="31"/>
      <c r="BNY28" s="31"/>
      <c r="BNZ28" s="31"/>
      <c r="BOA28" s="31"/>
      <c r="BOB28" s="31"/>
      <c r="BOC28" s="31"/>
      <c r="BOD28" s="31"/>
      <c r="BOE28" s="31"/>
      <c r="BOF28" s="31"/>
      <c r="BOG28" s="31"/>
      <c r="BOH28" s="31"/>
      <c r="BOI28" s="31"/>
      <c r="BOJ28" s="31"/>
      <c r="BOK28" s="31"/>
      <c r="BOL28" s="31"/>
      <c r="BOM28" s="31"/>
      <c r="BON28" s="31"/>
      <c r="BOO28" s="31"/>
      <c r="BOP28" s="31"/>
      <c r="BOQ28" s="31"/>
      <c r="BOR28" s="31"/>
      <c r="BOS28" s="31"/>
      <c r="BOT28" s="31"/>
      <c r="BOU28" s="31"/>
      <c r="BOV28" s="31"/>
      <c r="BOW28" s="31"/>
      <c r="BOX28" s="31"/>
      <c r="BOY28" s="31"/>
      <c r="BOZ28" s="31"/>
      <c r="BPA28" s="31"/>
      <c r="BPB28" s="31"/>
      <c r="BPC28" s="31"/>
      <c r="BPD28" s="31"/>
      <c r="BPE28" s="31"/>
      <c r="BPF28" s="31"/>
      <c r="BPG28" s="31"/>
      <c r="BPH28" s="31"/>
      <c r="BPI28" s="31"/>
      <c r="BPJ28" s="31"/>
      <c r="BPK28" s="31"/>
      <c r="BPL28" s="31"/>
      <c r="BPM28" s="31"/>
      <c r="BPN28" s="31"/>
      <c r="BPO28" s="31"/>
      <c r="BPP28" s="31"/>
      <c r="BPQ28" s="31"/>
      <c r="BPR28" s="31"/>
      <c r="BPS28" s="31"/>
      <c r="BPT28" s="31"/>
      <c r="BPU28" s="31"/>
      <c r="BPV28" s="31"/>
      <c r="BPW28" s="31"/>
      <c r="BPX28" s="31"/>
      <c r="BPY28" s="31"/>
      <c r="BPZ28" s="31"/>
      <c r="BQA28" s="31"/>
      <c r="BQB28" s="31"/>
      <c r="BQC28" s="31"/>
      <c r="BQD28" s="31"/>
      <c r="BQE28" s="31"/>
      <c r="BQF28" s="31"/>
      <c r="BQG28" s="31"/>
      <c r="BQH28" s="31"/>
      <c r="BQI28" s="31"/>
      <c r="BQJ28" s="31"/>
      <c r="BQK28" s="31"/>
      <c r="BQL28" s="31"/>
      <c r="BQM28" s="31"/>
      <c r="BQN28" s="31"/>
      <c r="BQO28" s="31"/>
      <c r="BQP28" s="31"/>
      <c r="BQQ28" s="31"/>
      <c r="BQR28" s="31"/>
      <c r="BQS28" s="31"/>
      <c r="BQT28" s="31"/>
      <c r="BQU28" s="31"/>
      <c r="BQV28" s="31"/>
      <c r="BQW28" s="31"/>
      <c r="BQX28" s="31"/>
      <c r="BQY28" s="31"/>
      <c r="BQZ28" s="31"/>
      <c r="BRA28" s="31"/>
      <c r="BRB28" s="31"/>
      <c r="BRC28" s="31"/>
      <c r="BRD28" s="31"/>
      <c r="BRE28" s="31"/>
      <c r="BRF28" s="31"/>
      <c r="BRG28" s="31"/>
      <c r="BRH28" s="31"/>
      <c r="BRI28" s="31"/>
      <c r="BRJ28" s="31"/>
      <c r="BRK28" s="31"/>
      <c r="BRL28" s="31"/>
      <c r="BRM28" s="31"/>
      <c r="BRN28" s="31"/>
      <c r="BRO28" s="31"/>
      <c r="BRP28" s="31"/>
      <c r="BRQ28" s="31"/>
      <c r="BRR28" s="31"/>
      <c r="BRS28" s="31"/>
      <c r="BRT28" s="31"/>
      <c r="BRU28" s="31"/>
      <c r="BRV28" s="31"/>
      <c r="BRW28" s="31"/>
      <c r="BRX28" s="31"/>
      <c r="BRY28" s="31"/>
      <c r="BRZ28" s="31"/>
      <c r="BSA28" s="31"/>
      <c r="BSB28" s="31"/>
      <c r="BSC28" s="31"/>
      <c r="BSD28" s="31"/>
      <c r="BSE28" s="31"/>
      <c r="BSF28" s="31"/>
      <c r="BSG28" s="31"/>
      <c r="BSH28" s="31"/>
      <c r="BSI28" s="31"/>
      <c r="BSJ28" s="31"/>
      <c r="BSK28" s="31"/>
      <c r="BSL28" s="31"/>
      <c r="BSM28" s="31"/>
      <c r="BSN28" s="31"/>
      <c r="BSO28" s="31"/>
      <c r="BSP28" s="31"/>
      <c r="BSQ28" s="31"/>
      <c r="BSR28" s="31"/>
      <c r="BSS28" s="31"/>
      <c r="BST28" s="31"/>
      <c r="BSU28" s="31"/>
      <c r="BSV28" s="31"/>
      <c r="BSW28" s="31"/>
      <c r="BSX28" s="31"/>
      <c r="BSY28" s="31"/>
      <c r="BSZ28" s="31"/>
      <c r="BTA28" s="31"/>
      <c r="BTB28" s="31"/>
      <c r="BTC28" s="31"/>
      <c r="BTD28" s="31"/>
      <c r="BTE28" s="31"/>
      <c r="BTF28" s="31"/>
      <c r="BTG28" s="31"/>
      <c r="BTH28" s="31"/>
      <c r="BTI28" s="31"/>
      <c r="BTJ28" s="31"/>
      <c r="BTK28" s="31"/>
      <c r="BTL28" s="31"/>
      <c r="BTM28" s="31"/>
      <c r="BTN28" s="31"/>
      <c r="BTO28" s="31"/>
      <c r="BTP28" s="31"/>
      <c r="BTQ28" s="31"/>
      <c r="BTR28" s="31"/>
      <c r="BTS28" s="31"/>
      <c r="BTT28" s="31"/>
      <c r="BTU28" s="31"/>
      <c r="BTV28" s="31"/>
      <c r="BTW28" s="31"/>
      <c r="BTX28" s="31"/>
      <c r="BTY28" s="31"/>
      <c r="BTZ28" s="31"/>
      <c r="BUA28" s="31"/>
      <c r="BUB28" s="31"/>
      <c r="BUC28" s="31"/>
      <c r="BUD28" s="31"/>
      <c r="BUE28" s="31"/>
      <c r="BUF28" s="31"/>
      <c r="BUG28" s="31"/>
      <c r="BUH28" s="31"/>
      <c r="BUI28" s="31"/>
      <c r="BUJ28" s="31"/>
      <c r="BUK28" s="31"/>
      <c r="BUL28" s="31"/>
      <c r="BUM28" s="31"/>
      <c r="BUN28" s="31"/>
      <c r="BUO28" s="31"/>
      <c r="BUP28" s="31"/>
      <c r="BUQ28" s="31"/>
      <c r="BUR28" s="31"/>
      <c r="BUS28" s="31"/>
      <c r="BUT28" s="31"/>
      <c r="BUU28" s="31"/>
      <c r="BUV28" s="31"/>
      <c r="BUW28" s="31"/>
      <c r="BUX28" s="31"/>
      <c r="BUY28" s="31"/>
      <c r="BUZ28" s="31"/>
      <c r="BVA28" s="31"/>
      <c r="BVB28" s="31"/>
      <c r="BVC28" s="31"/>
      <c r="BVD28" s="31"/>
      <c r="BVE28" s="31"/>
      <c r="BVF28" s="31"/>
      <c r="BVG28" s="31"/>
      <c r="BVH28" s="31"/>
      <c r="BVI28" s="31"/>
      <c r="BVJ28" s="31"/>
      <c r="BVK28" s="31"/>
      <c r="BVL28" s="31"/>
      <c r="BVM28" s="31"/>
      <c r="BVN28" s="31"/>
      <c r="BVO28" s="31"/>
      <c r="BVP28" s="31"/>
      <c r="BVQ28" s="31"/>
      <c r="BVR28" s="31"/>
      <c r="BVS28" s="31"/>
      <c r="BVT28" s="31"/>
      <c r="BVU28" s="31"/>
      <c r="BVV28" s="31"/>
      <c r="BVW28" s="31"/>
      <c r="BVX28" s="31"/>
      <c r="BVY28" s="31"/>
      <c r="BVZ28" s="31"/>
      <c r="BWA28" s="31"/>
      <c r="BWB28" s="31"/>
      <c r="BWC28" s="31"/>
      <c r="BWD28" s="31"/>
      <c r="BWE28" s="31"/>
      <c r="BWF28" s="31"/>
      <c r="BWG28" s="31"/>
      <c r="BWH28" s="31"/>
      <c r="BWI28" s="31"/>
      <c r="BWJ28" s="31"/>
      <c r="BWK28" s="31"/>
      <c r="BWL28" s="31"/>
      <c r="BWM28" s="31"/>
      <c r="BWN28" s="31"/>
      <c r="BWO28" s="31"/>
      <c r="BWP28" s="31"/>
      <c r="BWQ28" s="31"/>
      <c r="BWR28" s="31"/>
      <c r="BWS28" s="31"/>
      <c r="BWT28" s="31"/>
      <c r="BWU28" s="31"/>
      <c r="BWV28" s="31"/>
      <c r="BWW28" s="31"/>
      <c r="BWX28" s="31"/>
      <c r="BWY28" s="31"/>
      <c r="BWZ28" s="31"/>
      <c r="BXA28" s="31"/>
      <c r="BXB28" s="31"/>
      <c r="BXC28" s="31"/>
      <c r="BXD28" s="31"/>
      <c r="BXE28" s="31"/>
      <c r="BXF28" s="31"/>
      <c r="BXG28" s="31"/>
      <c r="BXH28" s="31"/>
      <c r="BXI28" s="31"/>
      <c r="BXJ28" s="31"/>
      <c r="BXK28" s="31"/>
      <c r="BXL28" s="31"/>
      <c r="BXM28" s="31"/>
      <c r="BXN28" s="31"/>
      <c r="BXO28" s="31"/>
      <c r="BXP28" s="31"/>
      <c r="BXQ28" s="31"/>
      <c r="BXR28" s="31"/>
      <c r="BXS28" s="31"/>
      <c r="BXT28" s="31"/>
      <c r="BXU28" s="31"/>
      <c r="BXV28" s="31"/>
      <c r="BXW28" s="31"/>
      <c r="BXX28" s="31"/>
      <c r="BXY28" s="31"/>
      <c r="BXZ28" s="31"/>
      <c r="BYA28" s="31"/>
      <c r="BYB28" s="31"/>
      <c r="BYC28" s="31"/>
      <c r="BYD28" s="31"/>
      <c r="BYE28" s="31"/>
      <c r="BYF28" s="31"/>
      <c r="BYG28" s="31"/>
      <c r="BYH28" s="31"/>
      <c r="BYI28" s="31"/>
      <c r="BYJ28" s="31"/>
      <c r="BYK28" s="31"/>
      <c r="BYL28" s="31"/>
      <c r="BYM28" s="31"/>
      <c r="BYN28" s="31"/>
      <c r="BYO28" s="31"/>
      <c r="BYP28" s="31"/>
      <c r="BYQ28" s="31"/>
      <c r="BYR28" s="31"/>
      <c r="BYS28" s="31"/>
      <c r="BYT28" s="31"/>
      <c r="BYU28" s="31"/>
      <c r="BYV28" s="31"/>
      <c r="BYW28" s="31"/>
      <c r="BYX28" s="31"/>
      <c r="BYY28" s="31"/>
      <c r="BYZ28" s="31"/>
      <c r="BZA28" s="31"/>
      <c r="BZB28" s="31"/>
      <c r="BZC28" s="31"/>
      <c r="BZD28" s="31"/>
      <c r="BZE28" s="31"/>
      <c r="BZF28" s="31"/>
      <c r="BZG28" s="31"/>
      <c r="BZH28" s="31"/>
      <c r="BZI28" s="31"/>
      <c r="BZJ28" s="31"/>
      <c r="BZK28" s="31"/>
      <c r="BZL28" s="31"/>
      <c r="BZM28" s="31"/>
      <c r="BZN28" s="31"/>
      <c r="BZO28" s="31"/>
      <c r="BZP28" s="31"/>
      <c r="BZQ28" s="31"/>
      <c r="BZR28" s="31"/>
      <c r="BZS28" s="31"/>
      <c r="BZT28" s="31"/>
      <c r="BZU28" s="31"/>
      <c r="BZV28" s="31"/>
      <c r="BZW28" s="31"/>
      <c r="BZX28" s="31"/>
      <c r="BZY28" s="31"/>
      <c r="BZZ28" s="31"/>
      <c r="CAA28" s="31"/>
      <c r="CAB28" s="31"/>
      <c r="CAC28" s="31"/>
      <c r="CAD28" s="31"/>
      <c r="CAE28" s="31"/>
      <c r="CAF28" s="31"/>
      <c r="CAG28" s="31"/>
      <c r="CAH28" s="31"/>
      <c r="CAI28" s="31"/>
      <c r="CAJ28" s="31"/>
      <c r="CAK28" s="31"/>
      <c r="CAL28" s="31"/>
      <c r="CAM28" s="31"/>
      <c r="CAN28" s="31"/>
      <c r="CAO28" s="31"/>
      <c r="CAP28" s="31"/>
      <c r="CAQ28" s="31"/>
      <c r="CAR28" s="31"/>
      <c r="CAS28" s="31"/>
      <c r="CAT28" s="31"/>
      <c r="CAU28" s="31"/>
      <c r="CAV28" s="31"/>
      <c r="CAW28" s="31"/>
      <c r="CAX28" s="31"/>
      <c r="CAY28" s="31"/>
      <c r="CAZ28" s="31"/>
      <c r="CBA28" s="31"/>
      <c r="CBB28" s="31"/>
      <c r="CBC28" s="31"/>
      <c r="CBD28" s="31"/>
      <c r="CBE28" s="31"/>
      <c r="CBF28" s="31"/>
      <c r="CBG28" s="31"/>
      <c r="CBH28" s="31"/>
      <c r="CBI28" s="31"/>
      <c r="CBJ28" s="31"/>
      <c r="CBK28" s="31"/>
      <c r="CBL28" s="31"/>
      <c r="CBM28" s="31"/>
      <c r="CBN28" s="31"/>
      <c r="CBO28" s="31"/>
      <c r="CBP28" s="31"/>
      <c r="CBQ28" s="31"/>
      <c r="CBR28" s="31"/>
      <c r="CBS28" s="31"/>
      <c r="CBT28" s="31"/>
      <c r="CBU28" s="31"/>
      <c r="CBV28" s="31"/>
      <c r="CBW28" s="31"/>
      <c r="CBX28" s="31"/>
      <c r="CBY28" s="31"/>
      <c r="CBZ28" s="31"/>
      <c r="CCA28" s="31"/>
      <c r="CCB28" s="31"/>
      <c r="CCC28" s="31"/>
      <c r="CCD28" s="31"/>
      <c r="CCE28" s="31"/>
      <c r="CCF28" s="31"/>
      <c r="CCG28" s="31"/>
      <c r="CCH28" s="31"/>
      <c r="CCI28" s="31"/>
      <c r="CCJ28" s="31"/>
      <c r="CCK28" s="31"/>
      <c r="CCL28" s="31"/>
      <c r="CCM28" s="31"/>
      <c r="CCN28" s="31"/>
      <c r="CCO28" s="31"/>
      <c r="CCP28" s="31"/>
      <c r="CCQ28" s="31"/>
      <c r="CCR28" s="31"/>
      <c r="CCS28" s="31"/>
      <c r="CCT28" s="31"/>
      <c r="CCU28" s="31"/>
      <c r="CCV28" s="31"/>
      <c r="CCW28" s="31"/>
      <c r="CCX28" s="31"/>
      <c r="CCY28" s="31"/>
      <c r="CCZ28" s="31"/>
      <c r="CDA28" s="31"/>
      <c r="CDB28" s="31"/>
      <c r="CDC28" s="31"/>
      <c r="CDD28" s="31"/>
      <c r="CDE28" s="31"/>
      <c r="CDF28" s="31"/>
      <c r="CDG28" s="31"/>
      <c r="CDH28" s="31"/>
      <c r="CDI28" s="31"/>
      <c r="CDJ28" s="31"/>
      <c r="CDK28" s="31"/>
      <c r="CDL28" s="31"/>
      <c r="CDM28" s="31"/>
      <c r="CDN28" s="31"/>
      <c r="CDO28" s="31"/>
      <c r="CDP28" s="31"/>
      <c r="CDQ28" s="31"/>
      <c r="CDR28" s="31"/>
      <c r="CDS28" s="31"/>
      <c r="CDT28" s="31"/>
      <c r="CDU28" s="31"/>
      <c r="CDV28" s="31"/>
      <c r="CDW28" s="31"/>
      <c r="CDX28" s="31"/>
      <c r="CDY28" s="31"/>
      <c r="CDZ28" s="31"/>
      <c r="CEA28" s="31"/>
      <c r="CEB28" s="31"/>
      <c r="CEC28" s="31"/>
      <c r="CED28" s="31"/>
      <c r="CEE28" s="31"/>
      <c r="CEF28" s="31"/>
      <c r="CEG28" s="31"/>
      <c r="CEH28" s="31"/>
      <c r="CEI28" s="31"/>
      <c r="CEJ28" s="31"/>
      <c r="CEK28" s="31"/>
      <c r="CEL28" s="31"/>
      <c r="CEM28" s="31"/>
      <c r="CEN28" s="31"/>
      <c r="CEO28" s="31"/>
      <c r="CEP28" s="31"/>
      <c r="CEQ28" s="31"/>
      <c r="CER28" s="31"/>
      <c r="CES28" s="31"/>
      <c r="CET28" s="31"/>
      <c r="CEU28" s="31"/>
      <c r="CEV28" s="31"/>
      <c r="CEW28" s="31"/>
      <c r="CEX28" s="31"/>
      <c r="CEY28" s="31"/>
      <c r="CEZ28" s="31"/>
      <c r="CFA28" s="31"/>
      <c r="CFB28" s="31"/>
      <c r="CFC28" s="31"/>
      <c r="CFD28" s="31"/>
      <c r="CFE28" s="31"/>
      <c r="CFF28" s="31"/>
      <c r="CFG28" s="31"/>
      <c r="CFH28" s="31"/>
      <c r="CFI28" s="31"/>
      <c r="CFJ28" s="31"/>
      <c r="CFK28" s="31"/>
      <c r="CFL28" s="31"/>
      <c r="CFM28" s="31"/>
      <c r="CFN28" s="31"/>
      <c r="CFO28" s="31"/>
      <c r="CFP28" s="31"/>
      <c r="CFQ28" s="31"/>
      <c r="CFR28" s="31"/>
      <c r="CFS28" s="31"/>
      <c r="CFT28" s="31"/>
      <c r="CFU28" s="31"/>
      <c r="CFV28" s="31"/>
      <c r="CFW28" s="31"/>
      <c r="CFX28" s="31"/>
      <c r="CFY28" s="31"/>
      <c r="CFZ28" s="31"/>
      <c r="CGA28" s="31"/>
      <c r="CGB28" s="31"/>
      <c r="CGC28" s="31"/>
      <c r="CGD28" s="31"/>
      <c r="CGE28" s="31"/>
      <c r="CGF28" s="31"/>
      <c r="CGG28" s="31"/>
      <c r="CGH28" s="31"/>
      <c r="CGI28" s="31"/>
      <c r="CGJ28" s="31"/>
      <c r="CGK28" s="31"/>
      <c r="CGL28" s="31"/>
      <c r="CGM28" s="31"/>
      <c r="CGN28" s="31"/>
      <c r="CGO28" s="31"/>
      <c r="CGP28" s="31"/>
      <c r="CGQ28" s="31"/>
      <c r="CGR28" s="31"/>
      <c r="CGS28" s="31"/>
      <c r="CGT28" s="31"/>
      <c r="CGU28" s="31"/>
      <c r="CGV28" s="31"/>
      <c r="CGW28" s="31"/>
      <c r="CGX28" s="31"/>
      <c r="CGY28" s="31"/>
      <c r="CGZ28" s="31"/>
      <c r="CHA28" s="31"/>
      <c r="CHB28" s="31"/>
      <c r="CHC28" s="31"/>
      <c r="CHD28" s="31"/>
      <c r="CHE28" s="31"/>
      <c r="CHF28" s="31"/>
      <c r="CHG28" s="31"/>
      <c r="CHH28" s="31"/>
      <c r="CHI28" s="31"/>
      <c r="CHJ28" s="31"/>
      <c r="CHK28" s="31"/>
      <c r="CHL28" s="31"/>
      <c r="CHM28" s="31"/>
      <c r="CHN28" s="31"/>
      <c r="CHO28" s="31"/>
      <c r="CHP28" s="31"/>
      <c r="CHQ28" s="31"/>
      <c r="CHR28" s="31"/>
      <c r="CHS28" s="31"/>
      <c r="CHT28" s="31"/>
      <c r="CHU28" s="31"/>
      <c r="CHV28" s="31"/>
      <c r="CHW28" s="31"/>
      <c r="CHX28" s="31"/>
      <c r="CHY28" s="31"/>
      <c r="CHZ28" s="31"/>
      <c r="CIA28" s="31"/>
      <c r="CIB28" s="31"/>
      <c r="CIC28" s="31"/>
      <c r="CID28" s="31"/>
      <c r="CIE28" s="31"/>
      <c r="CIF28" s="31"/>
      <c r="CIG28" s="31"/>
      <c r="CIH28" s="31"/>
      <c r="CII28" s="31"/>
      <c r="CIJ28" s="31"/>
      <c r="CIK28" s="31"/>
      <c r="CIL28" s="31"/>
      <c r="CIM28" s="31"/>
      <c r="CIN28" s="31"/>
      <c r="CIO28" s="31"/>
      <c r="CIP28" s="31"/>
      <c r="CIQ28" s="31"/>
      <c r="CIR28" s="31"/>
      <c r="CIS28" s="31"/>
      <c r="CIT28" s="31"/>
      <c r="CIU28" s="31"/>
      <c r="CIV28" s="31"/>
      <c r="CIW28" s="31"/>
      <c r="CIX28" s="31"/>
      <c r="CIY28" s="31"/>
      <c r="CIZ28" s="31"/>
      <c r="CJA28" s="31"/>
      <c r="CJB28" s="31"/>
      <c r="CJC28" s="31"/>
      <c r="CJD28" s="31"/>
      <c r="CJE28" s="31"/>
      <c r="CJF28" s="31"/>
      <c r="CJG28" s="31"/>
      <c r="CJH28" s="31"/>
      <c r="CJI28" s="31"/>
      <c r="CJJ28" s="31"/>
      <c r="CJK28" s="31"/>
      <c r="CJL28" s="31"/>
      <c r="CJM28" s="31"/>
      <c r="CJN28" s="31"/>
      <c r="CJO28" s="31"/>
      <c r="CJP28" s="31"/>
      <c r="CJQ28" s="31"/>
      <c r="CJR28" s="31"/>
      <c r="CJS28" s="31"/>
      <c r="CJT28" s="31"/>
      <c r="CJU28" s="31"/>
      <c r="CJV28" s="31"/>
      <c r="CJW28" s="31"/>
      <c r="CJX28" s="31"/>
      <c r="CJY28" s="31"/>
      <c r="CJZ28" s="31"/>
      <c r="CKA28" s="31"/>
      <c r="CKB28" s="31"/>
      <c r="CKC28" s="31"/>
      <c r="CKD28" s="31"/>
      <c r="CKE28" s="31"/>
      <c r="CKF28" s="31"/>
      <c r="CKG28" s="31"/>
      <c r="CKH28" s="31"/>
      <c r="CKI28" s="31"/>
      <c r="CKJ28" s="31"/>
      <c r="CKK28" s="31"/>
      <c r="CKL28" s="31"/>
      <c r="CKM28" s="31"/>
      <c r="CKN28" s="31"/>
      <c r="CKO28" s="31"/>
      <c r="CKP28" s="31"/>
      <c r="CKQ28" s="31"/>
      <c r="CKR28" s="31"/>
      <c r="CKS28" s="31"/>
      <c r="CKT28" s="31"/>
      <c r="CKU28" s="31"/>
      <c r="CKV28" s="31"/>
      <c r="CKW28" s="31"/>
      <c r="CKX28" s="31"/>
      <c r="CKY28" s="31"/>
      <c r="CKZ28" s="31"/>
      <c r="CLA28" s="31"/>
      <c r="CLB28" s="31"/>
      <c r="CLC28" s="31"/>
      <c r="CLD28" s="31"/>
      <c r="CLE28" s="31"/>
      <c r="CLF28" s="31"/>
      <c r="CLG28" s="31"/>
      <c r="CLH28" s="31"/>
      <c r="CLI28" s="31"/>
      <c r="CLJ28" s="31"/>
      <c r="CLK28" s="31"/>
      <c r="CLL28" s="31"/>
      <c r="CLM28" s="31"/>
      <c r="CLN28" s="31"/>
      <c r="CLO28" s="31"/>
      <c r="CLP28" s="31"/>
      <c r="CLQ28" s="31"/>
      <c r="CLR28" s="31"/>
      <c r="CLS28" s="31"/>
      <c r="CLT28" s="31"/>
      <c r="CLU28" s="31"/>
      <c r="CLV28" s="31"/>
      <c r="CLW28" s="31"/>
      <c r="CLX28" s="31"/>
      <c r="CLY28" s="31"/>
      <c r="CLZ28" s="31"/>
      <c r="CMA28" s="31"/>
      <c r="CMB28" s="31"/>
      <c r="CMC28" s="31"/>
      <c r="CMD28" s="31"/>
      <c r="CME28" s="31"/>
      <c r="CMF28" s="31"/>
      <c r="CMG28" s="31"/>
      <c r="CMH28" s="31"/>
      <c r="CMI28" s="31"/>
      <c r="CMJ28" s="31"/>
      <c r="CMK28" s="31"/>
      <c r="CML28" s="31"/>
      <c r="CMM28" s="31"/>
      <c r="CMN28" s="31"/>
      <c r="CMO28" s="31"/>
      <c r="CMP28" s="31"/>
      <c r="CMQ28" s="31"/>
      <c r="CMR28" s="31"/>
      <c r="CMS28" s="31"/>
      <c r="CMT28" s="31"/>
      <c r="CMU28" s="31"/>
      <c r="CMV28" s="31"/>
      <c r="CMW28" s="31"/>
      <c r="CMX28" s="31"/>
      <c r="CMY28" s="31"/>
      <c r="CMZ28" s="31"/>
      <c r="CNA28" s="31"/>
      <c r="CNB28" s="31"/>
      <c r="CNC28" s="31"/>
      <c r="CND28" s="31"/>
      <c r="CNE28" s="31"/>
      <c r="CNF28" s="31"/>
      <c r="CNG28" s="31"/>
      <c r="CNH28" s="31"/>
      <c r="CNI28" s="31"/>
      <c r="CNJ28" s="31"/>
      <c r="CNK28" s="31"/>
      <c r="CNL28" s="31"/>
      <c r="CNM28" s="31"/>
      <c r="CNN28" s="31"/>
      <c r="CNO28" s="31"/>
      <c r="CNP28" s="31"/>
      <c r="CNQ28" s="31"/>
      <c r="CNR28" s="31"/>
      <c r="CNS28" s="31"/>
      <c r="CNT28" s="31"/>
      <c r="CNU28" s="31"/>
      <c r="CNV28" s="31"/>
      <c r="CNW28" s="31"/>
      <c r="CNX28" s="31"/>
      <c r="CNY28" s="31"/>
      <c r="CNZ28" s="31"/>
      <c r="COA28" s="31"/>
      <c r="COB28" s="31"/>
      <c r="COC28" s="31"/>
      <c r="COD28" s="31"/>
      <c r="COE28" s="31"/>
      <c r="COF28" s="31"/>
      <c r="COG28" s="31"/>
      <c r="COH28" s="31"/>
      <c r="COI28" s="31"/>
      <c r="COJ28" s="31"/>
      <c r="COK28" s="31"/>
      <c r="COL28" s="31"/>
      <c r="COM28" s="31"/>
      <c r="CON28" s="31"/>
      <c r="COO28" s="31"/>
      <c r="COP28" s="31"/>
      <c r="COQ28" s="31"/>
      <c r="COR28" s="31"/>
      <c r="COS28" s="31"/>
      <c r="COT28" s="31"/>
      <c r="COU28" s="31"/>
      <c r="COV28" s="31"/>
      <c r="COW28" s="31"/>
      <c r="COX28" s="31"/>
      <c r="COY28" s="31"/>
      <c r="COZ28" s="31"/>
      <c r="CPA28" s="31"/>
      <c r="CPB28" s="31"/>
      <c r="CPC28" s="31"/>
      <c r="CPD28" s="31"/>
      <c r="CPE28" s="31"/>
      <c r="CPF28" s="31"/>
      <c r="CPG28" s="31"/>
      <c r="CPH28" s="31"/>
      <c r="CPI28" s="31"/>
      <c r="CPJ28" s="31"/>
      <c r="CPK28" s="31"/>
      <c r="CPL28" s="31"/>
      <c r="CPM28" s="31"/>
      <c r="CPN28" s="31"/>
      <c r="CPO28" s="31"/>
      <c r="CPP28" s="31"/>
      <c r="CPQ28" s="31"/>
      <c r="CPR28" s="31"/>
      <c r="CPS28" s="31"/>
      <c r="CPT28" s="31"/>
      <c r="CPU28" s="31"/>
      <c r="CPV28" s="31"/>
      <c r="CPW28" s="31"/>
      <c r="CPX28" s="31"/>
      <c r="CPY28" s="31"/>
      <c r="CPZ28" s="31"/>
      <c r="CQA28" s="31"/>
      <c r="CQB28" s="31"/>
      <c r="CQC28" s="31"/>
      <c r="CQD28" s="31"/>
      <c r="CQE28" s="31"/>
      <c r="CQF28" s="31"/>
      <c r="CQG28" s="31"/>
      <c r="CQH28" s="31"/>
      <c r="CQI28" s="31"/>
      <c r="CQJ28" s="31"/>
      <c r="CQK28" s="31"/>
      <c r="CQL28" s="31"/>
      <c r="CQM28" s="31"/>
      <c r="CQN28" s="31"/>
      <c r="CQO28" s="31"/>
      <c r="CQP28" s="31"/>
      <c r="CQQ28" s="31"/>
      <c r="CQR28" s="31"/>
      <c r="CQS28" s="31"/>
      <c r="CQT28" s="31"/>
      <c r="CQU28" s="31"/>
      <c r="CQV28" s="31"/>
      <c r="CQW28" s="31"/>
      <c r="CQX28" s="31"/>
      <c r="CQY28" s="31"/>
      <c r="CQZ28" s="31"/>
      <c r="CRA28" s="31"/>
      <c r="CRB28" s="31"/>
      <c r="CRC28" s="31"/>
      <c r="CRD28" s="31"/>
      <c r="CRE28" s="31"/>
      <c r="CRF28" s="31"/>
      <c r="CRG28" s="31"/>
      <c r="CRH28" s="31"/>
      <c r="CRI28" s="31"/>
      <c r="CRJ28" s="31"/>
      <c r="CRK28" s="31"/>
      <c r="CRL28" s="31"/>
      <c r="CRM28" s="31"/>
      <c r="CRN28" s="31"/>
      <c r="CRO28" s="31"/>
      <c r="CRP28" s="31"/>
      <c r="CRQ28" s="31"/>
      <c r="CRR28" s="31"/>
      <c r="CRS28" s="31"/>
      <c r="CRT28" s="31"/>
      <c r="CRU28" s="31"/>
      <c r="CRV28" s="31"/>
      <c r="CRW28" s="31"/>
      <c r="CRX28" s="31"/>
      <c r="CRY28" s="31"/>
      <c r="CRZ28" s="31"/>
      <c r="CSA28" s="31"/>
      <c r="CSB28" s="31"/>
      <c r="CSC28" s="31"/>
      <c r="CSD28" s="31"/>
      <c r="CSE28" s="31"/>
      <c r="CSF28" s="31"/>
      <c r="CSG28" s="31"/>
      <c r="CSH28" s="31"/>
      <c r="CSI28" s="31"/>
      <c r="CSJ28" s="31"/>
      <c r="CSK28" s="31"/>
      <c r="CSL28" s="31"/>
      <c r="CSM28" s="31"/>
      <c r="CSN28" s="31"/>
      <c r="CSO28" s="31"/>
      <c r="CSP28" s="31"/>
      <c r="CSQ28" s="31"/>
      <c r="CSR28" s="31"/>
      <c r="CSS28" s="31"/>
      <c r="CST28" s="31"/>
      <c r="CSU28" s="31"/>
      <c r="CSV28" s="31"/>
      <c r="CSW28" s="31"/>
      <c r="CSX28" s="31"/>
      <c r="CSY28" s="31"/>
      <c r="CSZ28" s="31"/>
      <c r="CTA28" s="31"/>
      <c r="CTB28" s="31"/>
      <c r="CTC28" s="31"/>
      <c r="CTD28" s="31"/>
      <c r="CTE28" s="31"/>
      <c r="CTF28" s="31"/>
      <c r="CTG28" s="31"/>
      <c r="CTH28" s="31"/>
      <c r="CTI28" s="31"/>
      <c r="CTJ28" s="31"/>
      <c r="CTK28" s="31"/>
      <c r="CTL28" s="31"/>
      <c r="CTM28" s="31"/>
      <c r="CTN28" s="31"/>
      <c r="CTO28" s="31"/>
      <c r="CTP28" s="31"/>
      <c r="CTQ28" s="31"/>
      <c r="CTR28" s="31"/>
      <c r="CTS28" s="31"/>
      <c r="CTT28" s="31"/>
      <c r="CTU28" s="31"/>
      <c r="CTV28" s="31"/>
      <c r="CTW28" s="31"/>
      <c r="CTX28" s="31"/>
      <c r="CTY28" s="31"/>
      <c r="CTZ28" s="31"/>
      <c r="CUA28" s="31"/>
      <c r="CUB28" s="31"/>
      <c r="CUC28" s="31"/>
      <c r="CUD28" s="31"/>
      <c r="CUE28" s="31"/>
      <c r="CUF28" s="31"/>
      <c r="CUG28" s="31"/>
      <c r="CUH28" s="31"/>
      <c r="CUI28" s="31"/>
      <c r="CUJ28" s="31"/>
      <c r="CUK28" s="31"/>
      <c r="CUL28" s="31"/>
      <c r="CUM28" s="31"/>
      <c r="CUN28" s="31"/>
      <c r="CUO28" s="31"/>
      <c r="CUP28" s="31"/>
      <c r="CUQ28" s="31"/>
      <c r="CUR28" s="31"/>
      <c r="CUS28" s="31"/>
      <c r="CUT28" s="31"/>
      <c r="CUU28" s="31"/>
      <c r="CUV28" s="31"/>
      <c r="CUW28" s="31"/>
      <c r="CUX28" s="31"/>
      <c r="CUY28" s="31"/>
      <c r="CUZ28" s="31"/>
      <c r="CVA28" s="31"/>
      <c r="CVB28" s="31"/>
      <c r="CVC28" s="31"/>
      <c r="CVD28" s="31"/>
      <c r="CVE28" s="31"/>
      <c r="CVF28" s="31"/>
      <c r="CVG28" s="31"/>
      <c r="CVH28" s="31"/>
      <c r="CVI28" s="31"/>
      <c r="CVJ28" s="31"/>
      <c r="CVK28" s="31"/>
      <c r="CVL28" s="31"/>
      <c r="CVM28" s="31"/>
      <c r="CVN28" s="31"/>
      <c r="CVO28" s="31"/>
      <c r="CVP28" s="31"/>
      <c r="CVQ28" s="31"/>
      <c r="CVR28" s="31"/>
      <c r="CVS28" s="31"/>
      <c r="CVT28" s="31"/>
      <c r="CVU28" s="31"/>
      <c r="CVV28" s="31"/>
      <c r="CVW28" s="31"/>
      <c r="CVX28" s="31"/>
      <c r="CVY28" s="31"/>
      <c r="CVZ28" s="31"/>
      <c r="CWA28" s="31"/>
      <c r="CWB28" s="31"/>
      <c r="CWC28" s="31"/>
      <c r="CWD28" s="31"/>
      <c r="CWE28" s="31"/>
      <c r="CWF28" s="31"/>
      <c r="CWG28" s="31"/>
      <c r="CWH28" s="31"/>
      <c r="CWI28" s="31"/>
      <c r="CWJ28" s="31"/>
      <c r="CWK28" s="31"/>
      <c r="CWL28" s="31"/>
      <c r="CWM28" s="31"/>
      <c r="CWN28" s="31"/>
      <c r="CWO28" s="31"/>
      <c r="CWP28" s="31"/>
      <c r="CWQ28" s="31"/>
      <c r="CWR28" s="31"/>
      <c r="CWS28" s="31"/>
      <c r="CWT28" s="31"/>
      <c r="CWU28" s="31"/>
      <c r="CWV28" s="31"/>
      <c r="CWW28" s="31"/>
      <c r="CWX28" s="31"/>
      <c r="CWY28" s="31"/>
      <c r="CWZ28" s="31"/>
      <c r="CXA28" s="31"/>
      <c r="CXB28" s="31"/>
      <c r="CXC28" s="31"/>
      <c r="CXD28" s="31"/>
      <c r="CXE28" s="31"/>
      <c r="CXF28" s="31"/>
      <c r="CXG28" s="31"/>
      <c r="CXH28" s="31"/>
      <c r="CXI28" s="31"/>
      <c r="CXJ28" s="31"/>
      <c r="CXK28" s="31"/>
      <c r="CXL28" s="31"/>
      <c r="CXM28" s="31"/>
      <c r="CXN28" s="31"/>
      <c r="CXO28" s="31"/>
      <c r="CXP28" s="31"/>
      <c r="CXQ28" s="31"/>
      <c r="CXR28" s="31"/>
      <c r="CXS28" s="31"/>
      <c r="CXT28" s="31"/>
      <c r="CXU28" s="31"/>
      <c r="CXV28" s="31"/>
      <c r="CXW28" s="31"/>
      <c r="CXX28" s="31"/>
      <c r="CXY28" s="31"/>
      <c r="CXZ28" s="31"/>
      <c r="CYA28" s="31"/>
      <c r="CYB28" s="31"/>
      <c r="CYC28" s="31"/>
      <c r="CYD28" s="31"/>
      <c r="CYE28" s="31"/>
      <c r="CYF28" s="31"/>
      <c r="CYG28" s="31"/>
      <c r="CYH28" s="31"/>
      <c r="CYI28" s="31"/>
      <c r="CYJ28" s="31"/>
      <c r="CYK28" s="31"/>
      <c r="CYL28" s="31"/>
      <c r="CYM28" s="31"/>
      <c r="CYN28" s="31"/>
      <c r="CYO28" s="31"/>
      <c r="CYP28" s="31"/>
      <c r="CYQ28" s="31"/>
      <c r="CYR28" s="31"/>
      <c r="CYS28" s="31"/>
      <c r="CYT28" s="31"/>
      <c r="CYU28" s="31"/>
      <c r="CYV28" s="31"/>
      <c r="CYW28" s="31"/>
      <c r="CYX28" s="31"/>
      <c r="CYY28" s="31"/>
      <c r="CYZ28" s="31"/>
      <c r="CZA28" s="31"/>
      <c r="CZB28" s="31"/>
      <c r="CZC28" s="31"/>
      <c r="CZD28" s="31"/>
      <c r="CZE28" s="31"/>
      <c r="CZF28" s="31"/>
      <c r="CZG28" s="31"/>
      <c r="CZH28" s="31"/>
      <c r="CZI28" s="31"/>
      <c r="CZJ28" s="31"/>
      <c r="CZK28" s="31"/>
      <c r="CZL28" s="31"/>
      <c r="CZM28" s="31"/>
      <c r="CZN28" s="31"/>
      <c r="CZO28" s="31"/>
      <c r="CZP28" s="31"/>
      <c r="CZQ28" s="31"/>
      <c r="CZR28" s="31"/>
      <c r="CZS28" s="31"/>
      <c r="CZT28" s="31"/>
      <c r="CZU28" s="31"/>
      <c r="CZV28" s="31"/>
      <c r="CZW28" s="31"/>
      <c r="CZX28" s="31"/>
      <c r="CZY28" s="31"/>
      <c r="CZZ28" s="31"/>
      <c r="DAA28" s="31"/>
      <c r="DAB28" s="31"/>
      <c r="DAC28" s="31"/>
      <c r="DAD28" s="31"/>
      <c r="DAE28" s="31"/>
      <c r="DAF28" s="31"/>
      <c r="DAG28" s="31"/>
      <c r="DAH28" s="31"/>
      <c r="DAI28" s="31"/>
      <c r="DAJ28" s="31"/>
      <c r="DAK28" s="31"/>
      <c r="DAL28" s="31"/>
      <c r="DAM28" s="31"/>
      <c r="DAN28" s="31"/>
      <c r="DAO28" s="31"/>
      <c r="DAP28" s="31"/>
      <c r="DAQ28" s="31"/>
      <c r="DAR28" s="31"/>
      <c r="DAS28" s="31"/>
      <c r="DAT28" s="31"/>
      <c r="DAU28" s="31"/>
      <c r="DAV28" s="31"/>
      <c r="DAW28" s="31"/>
      <c r="DAX28" s="31"/>
      <c r="DAY28" s="31"/>
      <c r="DAZ28" s="31"/>
      <c r="DBA28" s="31"/>
      <c r="DBB28" s="31"/>
      <c r="DBC28" s="31"/>
      <c r="DBD28" s="31"/>
      <c r="DBE28" s="31"/>
      <c r="DBF28" s="31"/>
      <c r="DBG28" s="31"/>
      <c r="DBH28" s="31"/>
      <c r="DBI28" s="31"/>
      <c r="DBJ28" s="31"/>
      <c r="DBK28" s="31"/>
      <c r="DBL28" s="31"/>
      <c r="DBM28" s="31"/>
      <c r="DBN28" s="31"/>
      <c r="DBO28" s="31"/>
      <c r="DBP28" s="31"/>
      <c r="DBQ28" s="31"/>
      <c r="DBR28" s="31"/>
      <c r="DBS28" s="31"/>
      <c r="DBT28" s="31"/>
      <c r="DBU28" s="31"/>
      <c r="DBV28" s="31"/>
      <c r="DBW28" s="31"/>
      <c r="DBX28" s="31"/>
      <c r="DBY28" s="31"/>
      <c r="DBZ28" s="31"/>
      <c r="DCA28" s="31"/>
      <c r="DCB28" s="31"/>
      <c r="DCC28" s="31"/>
      <c r="DCD28" s="31"/>
      <c r="DCE28" s="31"/>
      <c r="DCF28" s="31"/>
      <c r="DCG28" s="31"/>
      <c r="DCH28" s="31"/>
      <c r="DCI28" s="31"/>
      <c r="DCJ28" s="31"/>
      <c r="DCK28" s="31"/>
      <c r="DCL28" s="31"/>
      <c r="DCM28" s="31"/>
      <c r="DCN28" s="31"/>
      <c r="DCO28" s="31"/>
      <c r="DCP28" s="31"/>
      <c r="DCQ28" s="31"/>
      <c r="DCR28" s="31"/>
      <c r="DCS28" s="31"/>
      <c r="DCT28" s="31"/>
      <c r="DCU28" s="31"/>
      <c r="DCV28" s="31"/>
      <c r="DCW28" s="31"/>
      <c r="DCX28" s="31"/>
      <c r="DCY28" s="31"/>
      <c r="DCZ28" s="31"/>
      <c r="DDA28" s="31"/>
      <c r="DDB28" s="31"/>
      <c r="DDC28" s="31"/>
      <c r="DDD28" s="31"/>
      <c r="DDE28" s="31"/>
      <c r="DDF28" s="31"/>
      <c r="DDG28" s="31"/>
      <c r="DDH28" s="31"/>
      <c r="DDI28" s="31"/>
      <c r="DDJ28" s="31"/>
      <c r="DDK28" s="31"/>
      <c r="DDL28" s="31"/>
      <c r="DDM28" s="31"/>
      <c r="DDN28" s="31"/>
      <c r="DDO28" s="31"/>
      <c r="DDP28" s="31"/>
      <c r="DDQ28" s="31"/>
      <c r="DDR28" s="31"/>
      <c r="DDS28" s="31"/>
      <c r="DDT28" s="31"/>
      <c r="DDU28" s="31"/>
      <c r="DDV28" s="31"/>
      <c r="DDW28" s="31"/>
      <c r="DDX28" s="31"/>
      <c r="DDY28" s="31"/>
      <c r="DDZ28" s="31"/>
      <c r="DEA28" s="31"/>
      <c r="DEB28" s="31"/>
      <c r="DEC28" s="31"/>
      <c r="DED28" s="31"/>
      <c r="DEE28" s="31"/>
      <c r="DEF28" s="31"/>
      <c r="DEG28" s="31"/>
      <c r="DEH28" s="31"/>
      <c r="DEI28" s="31"/>
      <c r="DEJ28" s="31"/>
      <c r="DEK28" s="31"/>
      <c r="DEL28" s="31"/>
      <c r="DEM28" s="31"/>
      <c r="DEN28" s="31"/>
      <c r="DEO28" s="31"/>
      <c r="DEP28" s="31"/>
      <c r="DEQ28" s="31"/>
      <c r="DER28" s="31"/>
      <c r="DES28" s="31"/>
      <c r="DET28" s="31"/>
      <c r="DEU28" s="31"/>
      <c r="DEV28" s="31"/>
      <c r="DEW28" s="31"/>
      <c r="DEX28" s="31"/>
      <c r="DEY28" s="31"/>
      <c r="DEZ28" s="31"/>
      <c r="DFA28" s="31"/>
      <c r="DFB28" s="31"/>
      <c r="DFC28" s="31"/>
      <c r="DFD28" s="31"/>
      <c r="DFE28" s="31"/>
      <c r="DFF28" s="31"/>
      <c r="DFG28" s="31"/>
      <c r="DFH28" s="31"/>
      <c r="DFI28" s="31"/>
      <c r="DFJ28" s="31"/>
      <c r="DFK28" s="31"/>
      <c r="DFL28" s="31"/>
      <c r="DFM28" s="31"/>
      <c r="DFN28" s="31"/>
      <c r="DFO28" s="31"/>
      <c r="DFP28" s="31"/>
      <c r="DFQ28" s="31"/>
      <c r="DFR28" s="31"/>
      <c r="DFS28" s="31"/>
      <c r="DFT28" s="31"/>
      <c r="DFU28" s="31"/>
      <c r="DFV28" s="31"/>
      <c r="DFW28" s="31"/>
      <c r="DFX28" s="31"/>
      <c r="DFY28" s="31"/>
      <c r="DFZ28" s="31"/>
      <c r="DGA28" s="31"/>
      <c r="DGB28" s="31"/>
      <c r="DGC28" s="31"/>
      <c r="DGD28" s="31"/>
      <c r="DGE28" s="31"/>
      <c r="DGF28" s="31"/>
      <c r="DGG28" s="31"/>
      <c r="DGH28" s="31"/>
      <c r="DGI28" s="31"/>
      <c r="DGJ28" s="31"/>
      <c r="DGK28" s="31"/>
      <c r="DGL28" s="31"/>
      <c r="DGM28" s="31"/>
      <c r="DGN28" s="31"/>
      <c r="DGO28" s="31"/>
      <c r="DGP28" s="31"/>
      <c r="DGQ28" s="31"/>
      <c r="DGR28" s="31"/>
      <c r="DGS28" s="31"/>
      <c r="DGT28" s="31"/>
      <c r="DGU28" s="31"/>
      <c r="DGV28" s="31"/>
      <c r="DGW28" s="31"/>
      <c r="DGX28" s="31"/>
      <c r="DGY28" s="31"/>
      <c r="DGZ28" s="31"/>
      <c r="DHA28" s="31"/>
      <c r="DHB28" s="31"/>
      <c r="DHC28" s="31"/>
      <c r="DHD28" s="31"/>
      <c r="DHE28" s="31"/>
      <c r="DHF28" s="31"/>
      <c r="DHG28" s="31"/>
      <c r="DHH28" s="31"/>
      <c r="DHI28" s="31"/>
      <c r="DHJ28" s="31"/>
      <c r="DHK28" s="31"/>
      <c r="DHL28" s="31"/>
      <c r="DHM28" s="31"/>
      <c r="DHN28" s="31"/>
      <c r="DHO28" s="31"/>
      <c r="DHP28" s="31"/>
      <c r="DHQ28" s="31"/>
      <c r="DHR28" s="31"/>
      <c r="DHS28" s="31"/>
      <c r="DHT28" s="31"/>
      <c r="DHU28" s="31"/>
      <c r="DHV28" s="31"/>
      <c r="DHW28" s="31"/>
      <c r="DHX28" s="31"/>
      <c r="DHY28" s="31"/>
      <c r="DHZ28" s="31"/>
      <c r="DIA28" s="31"/>
      <c r="DIB28" s="31"/>
      <c r="DIC28" s="31"/>
      <c r="DID28" s="31"/>
      <c r="DIE28" s="31"/>
      <c r="DIF28" s="31"/>
      <c r="DIG28" s="31"/>
      <c r="DIH28" s="31"/>
      <c r="DII28" s="31"/>
      <c r="DIJ28" s="31"/>
      <c r="DIK28" s="31"/>
      <c r="DIL28" s="31"/>
      <c r="DIM28" s="31"/>
      <c r="DIN28" s="31"/>
      <c r="DIO28" s="31"/>
      <c r="DIP28" s="31"/>
      <c r="DIQ28" s="31"/>
      <c r="DIR28" s="31"/>
      <c r="DIS28" s="31"/>
      <c r="DIT28" s="31"/>
      <c r="DIU28" s="31"/>
      <c r="DIV28" s="31"/>
      <c r="DIW28" s="31"/>
      <c r="DIX28" s="31"/>
      <c r="DIY28" s="31"/>
      <c r="DIZ28" s="31"/>
      <c r="DJA28" s="31"/>
      <c r="DJB28" s="31"/>
      <c r="DJC28" s="31"/>
      <c r="DJD28" s="31"/>
      <c r="DJE28" s="31"/>
      <c r="DJF28" s="31"/>
      <c r="DJG28" s="31"/>
      <c r="DJH28" s="31"/>
      <c r="DJI28" s="31"/>
      <c r="DJJ28" s="31"/>
      <c r="DJK28" s="31"/>
      <c r="DJL28" s="31"/>
      <c r="DJM28" s="31"/>
      <c r="DJN28" s="31"/>
      <c r="DJO28" s="31"/>
      <c r="DJP28" s="31"/>
      <c r="DJQ28" s="31"/>
      <c r="DJR28" s="31"/>
      <c r="DJS28" s="31"/>
      <c r="DJT28" s="31"/>
      <c r="DJU28" s="31"/>
      <c r="DJV28" s="31"/>
      <c r="DJW28" s="31"/>
      <c r="DJX28" s="31"/>
      <c r="DJY28" s="31"/>
      <c r="DJZ28" s="31"/>
      <c r="DKA28" s="31"/>
      <c r="DKB28" s="31"/>
      <c r="DKC28" s="31"/>
      <c r="DKD28" s="31"/>
      <c r="DKE28" s="31"/>
      <c r="DKF28" s="31"/>
      <c r="DKG28" s="31"/>
      <c r="DKH28" s="31"/>
      <c r="DKI28" s="31"/>
      <c r="DKJ28" s="31"/>
      <c r="DKK28" s="31"/>
      <c r="DKL28" s="31"/>
      <c r="DKM28" s="31"/>
      <c r="DKN28" s="31"/>
      <c r="DKO28" s="31"/>
      <c r="DKP28" s="31"/>
      <c r="DKQ28" s="31"/>
      <c r="DKR28" s="31"/>
      <c r="DKS28" s="31"/>
      <c r="DKT28" s="31"/>
      <c r="DKU28" s="31"/>
      <c r="DKV28" s="31"/>
      <c r="DKW28" s="31"/>
      <c r="DKX28" s="31"/>
      <c r="DKY28" s="31"/>
      <c r="DKZ28" s="31"/>
      <c r="DLA28" s="31"/>
      <c r="DLB28" s="31"/>
      <c r="DLC28" s="31"/>
      <c r="DLD28" s="31"/>
      <c r="DLE28" s="31"/>
      <c r="DLF28" s="31"/>
      <c r="DLG28" s="31"/>
      <c r="DLH28" s="31"/>
      <c r="DLI28" s="31"/>
      <c r="DLJ28" s="31"/>
      <c r="DLK28" s="31"/>
      <c r="DLL28" s="31"/>
      <c r="DLM28" s="31"/>
      <c r="DLN28" s="31"/>
      <c r="DLO28" s="31"/>
      <c r="DLP28" s="31"/>
      <c r="DLQ28" s="31"/>
      <c r="DLR28" s="31"/>
      <c r="DLS28" s="31"/>
      <c r="DLT28" s="31"/>
      <c r="DLU28" s="31"/>
      <c r="DLV28" s="31"/>
      <c r="DLW28" s="31"/>
      <c r="DLX28" s="31"/>
      <c r="DLY28" s="31"/>
      <c r="DLZ28" s="31"/>
      <c r="DMA28" s="31"/>
      <c r="DMB28" s="31"/>
      <c r="DMC28" s="31"/>
      <c r="DMD28" s="31"/>
      <c r="DME28" s="31"/>
      <c r="DMF28" s="31"/>
      <c r="DMG28" s="31"/>
      <c r="DMH28" s="31"/>
      <c r="DMI28" s="31"/>
      <c r="DMJ28" s="31"/>
      <c r="DMK28" s="31"/>
      <c r="DML28" s="31"/>
      <c r="DMM28" s="31"/>
      <c r="DMN28" s="31"/>
      <c r="DMO28" s="31"/>
      <c r="DMP28" s="31"/>
      <c r="DMQ28" s="31"/>
      <c r="DMR28" s="31"/>
      <c r="DMS28" s="31"/>
      <c r="DMT28" s="31"/>
      <c r="DMU28" s="31"/>
      <c r="DMV28" s="31"/>
      <c r="DMW28" s="31"/>
      <c r="DMX28" s="31"/>
      <c r="DMY28" s="31"/>
      <c r="DMZ28" s="31"/>
      <c r="DNA28" s="31"/>
      <c r="DNB28" s="31"/>
      <c r="DNC28" s="31"/>
      <c r="DND28" s="31"/>
      <c r="DNE28" s="31"/>
      <c r="DNF28" s="31"/>
      <c r="DNG28" s="31"/>
      <c r="DNH28" s="31"/>
      <c r="DNI28" s="31"/>
      <c r="DNJ28" s="31"/>
      <c r="DNK28" s="31"/>
      <c r="DNL28" s="31"/>
      <c r="DNM28" s="31"/>
      <c r="DNN28" s="31"/>
      <c r="DNO28" s="31"/>
      <c r="DNP28" s="31"/>
      <c r="DNQ28" s="31"/>
      <c r="DNR28" s="31"/>
      <c r="DNS28" s="31"/>
      <c r="DNT28" s="31"/>
      <c r="DNU28" s="31"/>
      <c r="DNV28" s="31"/>
      <c r="DNW28" s="31"/>
      <c r="DNX28" s="31"/>
      <c r="DNY28" s="31"/>
      <c r="DNZ28" s="31"/>
      <c r="DOA28" s="31"/>
      <c r="DOB28" s="31"/>
      <c r="DOC28" s="31"/>
      <c r="DOD28" s="31"/>
      <c r="DOE28" s="31"/>
      <c r="DOF28" s="31"/>
      <c r="DOG28" s="31"/>
      <c r="DOH28" s="31"/>
      <c r="DOI28" s="31"/>
      <c r="DOJ28" s="31"/>
      <c r="DOK28" s="31"/>
      <c r="DOL28" s="31"/>
      <c r="DOM28" s="31"/>
      <c r="DON28" s="31"/>
      <c r="DOO28" s="31"/>
      <c r="DOP28" s="31"/>
      <c r="DOQ28" s="31"/>
      <c r="DOR28" s="31"/>
      <c r="DOS28" s="31"/>
      <c r="DOT28" s="31"/>
      <c r="DOU28" s="31"/>
      <c r="DOV28" s="31"/>
      <c r="DOW28" s="31"/>
      <c r="DOX28" s="31"/>
      <c r="DOY28" s="31"/>
      <c r="DOZ28" s="31"/>
      <c r="DPA28" s="31"/>
      <c r="DPB28" s="31"/>
      <c r="DPC28" s="31"/>
      <c r="DPD28" s="31"/>
      <c r="DPE28" s="31"/>
      <c r="DPF28" s="31"/>
      <c r="DPG28" s="31"/>
      <c r="DPH28" s="31"/>
      <c r="DPI28" s="31"/>
      <c r="DPJ28" s="31"/>
      <c r="DPK28" s="31"/>
      <c r="DPL28" s="31"/>
      <c r="DPM28" s="31"/>
      <c r="DPN28" s="31"/>
      <c r="DPO28" s="31"/>
      <c r="DPP28" s="31"/>
      <c r="DPQ28" s="31"/>
      <c r="DPR28" s="31"/>
      <c r="DPS28" s="31"/>
      <c r="DPT28" s="31"/>
      <c r="DPU28" s="31"/>
      <c r="DPV28" s="31"/>
      <c r="DPW28" s="31"/>
      <c r="DPX28" s="31"/>
      <c r="DPY28" s="31"/>
      <c r="DPZ28" s="31"/>
      <c r="DQA28" s="31"/>
      <c r="DQB28" s="31"/>
      <c r="DQC28" s="31"/>
      <c r="DQD28" s="31"/>
      <c r="DQE28" s="31"/>
      <c r="DQF28" s="31"/>
      <c r="DQG28" s="31"/>
      <c r="DQH28" s="31"/>
      <c r="DQI28" s="31"/>
      <c r="DQJ28" s="31"/>
      <c r="DQK28" s="31"/>
      <c r="DQL28" s="31"/>
      <c r="DQM28" s="31"/>
      <c r="DQN28" s="31"/>
      <c r="DQO28" s="31"/>
      <c r="DQP28" s="31"/>
      <c r="DQQ28" s="31"/>
      <c r="DQR28" s="31"/>
      <c r="DQS28" s="31"/>
      <c r="DQT28" s="31"/>
      <c r="DQU28" s="31"/>
      <c r="DQV28" s="31"/>
      <c r="DQW28" s="31"/>
      <c r="DQX28" s="31"/>
      <c r="DQY28" s="31"/>
      <c r="DQZ28" s="31"/>
      <c r="DRA28" s="31"/>
      <c r="DRB28" s="31"/>
      <c r="DRC28" s="31"/>
      <c r="DRD28" s="31"/>
      <c r="DRE28" s="31"/>
      <c r="DRF28" s="31"/>
      <c r="DRG28" s="31"/>
      <c r="DRH28" s="31"/>
      <c r="DRI28" s="31"/>
      <c r="DRJ28" s="31"/>
      <c r="DRK28" s="31"/>
      <c r="DRL28" s="31"/>
      <c r="DRM28" s="31"/>
      <c r="DRN28" s="31"/>
      <c r="DRO28" s="31"/>
      <c r="DRP28" s="31"/>
      <c r="DRQ28" s="31"/>
      <c r="DRR28" s="31"/>
      <c r="DRS28" s="31"/>
      <c r="DRT28" s="31"/>
      <c r="DRU28" s="31"/>
      <c r="DRV28" s="31"/>
      <c r="DRW28" s="31"/>
      <c r="DRX28" s="31"/>
      <c r="DRY28" s="31"/>
      <c r="DRZ28" s="31"/>
      <c r="DSA28" s="31"/>
      <c r="DSB28" s="31"/>
      <c r="DSC28" s="31"/>
      <c r="DSD28" s="31"/>
      <c r="DSE28" s="31"/>
      <c r="DSF28" s="31"/>
      <c r="DSG28" s="31"/>
      <c r="DSH28" s="31"/>
      <c r="DSI28" s="31"/>
      <c r="DSJ28" s="31"/>
      <c r="DSK28" s="31"/>
      <c r="DSL28" s="31"/>
      <c r="DSM28" s="31"/>
      <c r="DSN28" s="31"/>
      <c r="DSO28" s="31"/>
      <c r="DSP28" s="31"/>
      <c r="DSQ28" s="31"/>
      <c r="DSR28" s="31"/>
      <c r="DSS28" s="31"/>
      <c r="DST28" s="31"/>
      <c r="DSU28" s="31"/>
      <c r="DSV28" s="31"/>
      <c r="DSW28" s="31"/>
      <c r="DSX28" s="31"/>
      <c r="DSY28" s="31"/>
      <c r="DSZ28" s="31"/>
      <c r="DTA28" s="31"/>
      <c r="DTB28" s="31"/>
      <c r="DTC28" s="31"/>
      <c r="DTD28" s="31"/>
      <c r="DTE28" s="31"/>
      <c r="DTF28" s="31"/>
      <c r="DTG28" s="31"/>
      <c r="DTH28" s="31"/>
      <c r="DTI28" s="31"/>
      <c r="DTJ28" s="31"/>
      <c r="DTK28" s="31"/>
      <c r="DTL28" s="31"/>
      <c r="DTM28" s="31"/>
      <c r="DTN28" s="31"/>
      <c r="DTO28" s="31"/>
      <c r="DTP28" s="31"/>
      <c r="DTQ28" s="31"/>
      <c r="DTR28" s="31"/>
      <c r="DTS28" s="31"/>
      <c r="DTT28" s="31"/>
      <c r="DTU28" s="31"/>
      <c r="DTV28" s="31"/>
      <c r="DTW28" s="31"/>
      <c r="DTX28" s="31"/>
      <c r="DTY28" s="31"/>
      <c r="DTZ28" s="31"/>
      <c r="DUA28" s="31"/>
      <c r="DUB28" s="31"/>
      <c r="DUC28" s="31"/>
      <c r="DUD28" s="31"/>
      <c r="DUE28" s="31"/>
      <c r="DUF28" s="31"/>
      <c r="DUG28" s="31"/>
      <c r="DUH28" s="31"/>
      <c r="DUI28" s="31"/>
      <c r="DUJ28" s="31"/>
      <c r="DUK28" s="31"/>
      <c r="DUL28" s="31"/>
      <c r="DUM28" s="31"/>
      <c r="DUN28" s="31"/>
      <c r="DUO28" s="31"/>
      <c r="DUP28" s="31"/>
      <c r="DUQ28" s="31"/>
      <c r="DUR28" s="31"/>
      <c r="DUS28" s="31"/>
      <c r="DUT28" s="31"/>
      <c r="DUU28" s="31"/>
      <c r="DUV28" s="31"/>
      <c r="DUW28" s="31"/>
      <c r="DUX28" s="31"/>
      <c r="DUY28" s="31"/>
      <c r="DUZ28" s="31"/>
      <c r="DVA28" s="31"/>
      <c r="DVB28" s="31"/>
      <c r="DVC28" s="31"/>
      <c r="DVD28" s="31"/>
      <c r="DVE28" s="31"/>
      <c r="DVF28" s="31"/>
      <c r="DVG28" s="31"/>
      <c r="DVH28" s="31"/>
      <c r="DVI28" s="31"/>
      <c r="DVJ28" s="31"/>
      <c r="DVK28" s="31"/>
      <c r="DVL28" s="31"/>
      <c r="DVM28" s="31"/>
      <c r="DVN28" s="31"/>
      <c r="DVO28" s="31"/>
      <c r="DVP28" s="31"/>
      <c r="DVQ28" s="31"/>
      <c r="DVR28" s="31"/>
      <c r="DVS28" s="31"/>
      <c r="DVT28" s="31"/>
      <c r="DVU28" s="31"/>
      <c r="DVV28" s="31"/>
      <c r="DVW28" s="31"/>
      <c r="DVX28" s="31"/>
      <c r="DVY28" s="31"/>
      <c r="DVZ28" s="31"/>
      <c r="DWA28" s="31"/>
      <c r="DWB28" s="31"/>
      <c r="DWC28" s="31"/>
      <c r="DWD28" s="31"/>
      <c r="DWE28" s="31"/>
      <c r="DWF28" s="31"/>
      <c r="DWG28" s="31"/>
      <c r="DWH28" s="31"/>
      <c r="DWI28" s="31"/>
      <c r="DWJ28" s="31"/>
      <c r="DWK28" s="31"/>
      <c r="DWL28" s="31"/>
      <c r="DWM28" s="31"/>
      <c r="DWN28" s="31"/>
      <c r="DWO28" s="31"/>
      <c r="DWP28" s="31"/>
      <c r="DWQ28" s="31"/>
      <c r="DWR28" s="31"/>
      <c r="DWS28" s="31"/>
      <c r="DWT28" s="31"/>
      <c r="DWU28" s="31"/>
      <c r="DWV28" s="31"/>
      <c r="DWW28" s="31"/>
      <c r="DWX28" s="31"/>
      <c r="DWY28" s="31"/>
      <c r="DWZ28" s="31"/>
      <c r="DXA28" s="31"/>
      <c r="DXB28" s="31"/>
      <c r="DXC28" s="31"/>
      <c r="DXD28" s="31"/>
      <c r="DXE28" s="31"/>
      <c r="DXF28" s="31"/>
      <c r="DXG28" s="31"/>
      <c r="DXH28" s="31"/>
      <c r="DXI28" s="31"/>
      <c r="DXJ28" s="31"/>
      <c r="DXK28" s="31"/>
      <c r="DXL28" s="31"/>
      <c r="DXM28" s="31"/>
      <c r="DXN28" s="31"/>
      <c r="DXO28" s="31"/>
      <c r="DXP28" s="31"/>
      <c r="DXQ28" s="31"/>
      <c r="DXR28" s="31"/>
      <c r="DXS28" s="31"/>
      <c r="DXT28" s="31"/>
      <c r="DXU28" s="31"/>
      <c r="DXV28" s="31"/>
      <c r="DXW28" s="31"/>
      <c r="DXX28" s="31"/>
      <c r="DXY28" s="31"/>
      <c r="DXZ28" s="31"/>
      <c r="DYA28" s="31"/>
      <c r="DYB28" s="31"/>
      <c r="DYC28" s="31"/>
      <c r="DYD28" s="31"/>
      <c r="DYE28" s="31"/>
      <c r="DYF28" s="31"/>
      <c r="DYG28" s="31"/>
      <c r="DYH28" s="31"/>
      <c r="DYI28" s="31"/>
      <c r="DYJ28" s="31"/>
      <c r="DYK28" s="31"/>
      <c r="DYL28" s="31"/>
      <c r="DYM28" s="31"/>
      <c r="DYN28" s="31"/>
      <c r="DYO28" s="31"/>
      <c r="DYP28" s="31"/>
      <c r="DYQ28" s="31"/>
      <c r="DYR28" s="31"/>
      <c r="DYS28" s="31"/>
      <c r="DYT28" s="31"/>
      <c r="DYU28" s="31"/>
      <c r="DYV28" s="31"/>
      <c r="DYW28" s="31"/>
      <c r="DYX28" s="31"/>
      <c r="DYY28" s="31"/>
      <c r="DYZ28" s="31"/>
      <c r="DZA28" s="31"/>
      <c r="DZB28" s="31"/>
      <c r="DZC28" s="31"/>
      <c r="DZD28" s="31"/>
      <c r="DZE28" s="31"/>
      <c r="DZF28" s="31"/>
      <c r="DZG28" s="31"/>
      <c r="DZH28" s="31"/>
      <c r="DZI28" s="31"/>
      <c r="DZJ28" s="31"/>
      <c r="DZK28" s="31"/>
      <c r="DZL28" s="31"/>
      <c r="DZM28" s="31"/>
      <c r="DZN28" s="31"/>
      <c r="DZO28" s="31"/>
      <c r="DZP28" s="31"/>
      <c r="DZQ28" s="31"/>
      <c r="DZR28" s="31"/>
      <c r="DZS28" s="31"/>
      <c r="DZT28" s="31"/>
      <c r="DZU28" s="31"/>
      <c r="DZV28" s="31"/>
      <c r="DZW28" s="31"/>
      <c r="DZX28" s="31"/>
      <c r="DZY28" s="31"/>
      <c r="DZZ28" s="31"/>
      <c r="EAA28" s="31"/>
      <c r="EAB28" s="31"/>
      <c r="EAC28" s="31"/>
      <c r="EAD28" s="31"/>
      <c r="EAE28" s="31"/>
      <c r="EAF28" s="31"/>
      <c r="EAG28" s="31"/>
      <c r="EAH28" s="31"/>
      <c r="EAI28" s="31"/>
      <c r="EAJ28" s="31"/>
      <c r="EAK28" s="31"/>
      <c r="EAL28" s="31"/>
      <c r="EAM28" s="31"/>
      <c r="EAN28" s="31"/>
      <c r="EAO28" s="31"/>
      <c r="EAP28" s="31"/>
      <c r="EAQ28" s="31"/>
      <c r="EAR28" s="31"/>
      <c r="EAS28" s="31"/>
      <c r="EAT28" s="31"/>
      <c r="EAU28" s="31"/>
      <c r="EAV28" s="31"/>
      <c r="EAW28" s="31"/>
      <c r="EAX28" s="31"/>
      <c r="EAY28" s="31"/>
      <c r="EAZ28" s="31"/>
      <c r="EBA28" s="31"/>
      <c r="EBB28" s="31"/>
      <c r="EBC28" s="31"/>
      <c r="EBD28" s="31"/>
      <c r="EBE28" s="31"/>
      <c r="EBF28" s="31"/>
      <c r="EBG28" s="31"/>
      <c r="EBH28" s="31"/>
      <c r="EBI28" s="31"/>
      <c r="EBJ28" s="31"/>
      <c r="EBK28" s="31"/>
      <c r="EBL28" s="31"/>
      <c r="EBM28" s="31"/>
      <c r="EBN28" s="31"/>
      <c r="EBO28" s="31"/>
      <c r="EBP28" s="31"/>
      <c r="EBQ28" s="31"/>
      <c r="EBR28" s="31"/>
      <c r="EBS28" s="31"/>
      <c r="EBT28" s="31"/>
      <c r="EBU28" s="31"/>
      <c r="EBV28" s="31"/>
      <c r="EBW28" s="31"/>
      <c r="EBX28" s="31"/>
      <c r="EBY28" s="31"/>
      <c r="EBZ28" s="31"/>
      <c r="ECA28" s="31"/>
      <c r="ECB28" s="31"/>
      <c r="ECC28" s="31"/>
      <c r="ECD28" s="31"/>
      <c r="ECE28" s="31"/>
      <c r="ECF28" s="31"/>
      <c r="ECG28" s="31"/>
      <c r="ECH28" s="31"/>
      <c r="ECI28" s="31"/>
      <c r="ECJ28" s="31"/>
      <c r="ECK28" s="31"/>
      <c r="ECL28" s="31"/>
      <c r="ECM28" s="31"/>
      <c r="ECN28" s="31"/>
      <c r="ECO28" s="31"/>
      <c r="ECP28" s="31"/>
      <c r="ECQ28" s="31"/>
      <c r="ECR28" s="31"/>
      <c r="ECS28" s="31"/>
      <c r="ECT28" s="31"/>
      <c r="ECU28" s="31"/>
      <c r="ECV28" s="31"/>
      <c r="ECW28" s="31"/>
      <c r="ECX28" s="31"/>
      <c r="ECY28" s="31"/>
      <c r="ECZ28" s="31"/>
      <c r="EDA28" s="31"/>
      <c r="EDB28" s="31"/>
      <c r="EDC28" s="31"/>
      <c r="EDD28" s="31"/>
      <c r="EDE28" s="31"/>
      <c r="EDF28" s="31"/>
      <c r="EDG28" s="31"/>
      <c r="EDH28" s="31"/>
      <c r="EDI28" s="31"/>
      <c r="EDJ28" s="31"/>
      <c r="EDK28" s="31"/>
      <c r="EDL28" s="31"/>
      <c r="EDM28" s="31"/>
      <c r="EDN28" s="31"/>
      <c r="EDO28" s="31"/>
      <c r="EDP28" s="31"/>
      <c r="EDQ28" s="31"/>
      <c r="EDR28" s="31"/>
      <c r="EDS28" s="31"/>
      <c r="EDT28" s="31"/>
      <c r="EDU28" s="31"/>
      <c r="EDV28" s="31"/>
      <c r="EDW28" s="31"/>
      <c r="EDX28" s="31"/>
      <c r="EDY28" s="31"/>
      <c r="EDZ28" s="31"/>
      <c r="EEA28" s="31"/>
      <c r="EEB28" s="31"/>
      <c r="EEC28" s="31"/>
      <c r="EED28" s="31"/>
      <c r="EEE28" s="31"/>
      <c r="EEF28" s="31"/>
      <c r="EEG28" s="31"/>
      <c r="EEH28" s="31"/>
      <c r="EEI28" s="31"/>
      <c r="EEJ28" s="31"/>
      <c r="EEK28" s="31"/>
      <c r="EEL28" s="31"/>
      <c r="EEM28" s="31"/>
      <c r="EEN28" s="31"/>
      <c r="EEO28" s="31"/>
      <c r="EEP28" s="31"/>
      <c r="EEQ28" s="31"/>
      <c r="EER28" s="31"/>
      <c r="EES28" s="31"/>
      <c r="EET28" s="31"/>
      <c r="EEU28" s="31"/>
      <c r="EEV28" s="31"/>
      <c r="EEW28" s="31"/>
      <c r="EEX28" s="31"/>
      <c r="EEY28" s="31"/>
      <c r="EEZ28" s="31"/>
      <c r="EFA28" s="31"/>
      <c r="EFB28" s="31"/>
      <c r="EFC28" s="31"/>
      <c r="EFD28" s="31"/>
      <c r="EFE28" s="31"/>
      <c r="EFF28" s="31"/>
      <c r="EFG28" s="31"/>
      <c r="EFH28" s="31"/>
      <c r="EFI28" s="31"/>
      <c r="EFJ28" s="31"/>
      <c r="EFK28" s="31"/>
      <c r="EFL28" s="31"/>
      <c r="EFM28" s="31"/>
      <c r="EFN28" s="31"/>
      <c r="EFO28" s="31"/>
      <c r="EFP28" s="31"/>
      <c r="EFQ28" s="31"/>
      <c r="EFR28" s="31"/>
      <c r="EFS28" s="31"/>
      <c r="EFT28" s="31"/>
      <c r="EFU28" s="31"/>
      <c r="EFV28" s="31"/>
      <c r="EFW28" s="31"/>
      <c r="EFX28" s="31"/>
      <c r="EFY28" s="31"/>
      <c r="EFZ28" s="31"/>
      <c r="EGA28" s="31"/>
      <c r="EGB28" s="31"/>
      <c r="EGC28" s="31"/>
      <c r="EGD28" s="31"/>
      <c r="EGE28" s="31"/>
      <c r="EGF28" s="31"/>
      <c r="EGG28" s="31"/>
      <c r="EGH28" s="31"/>
      <c r="EGI28" s="31"/>
      <c r="EGJ28" s="31"/>
      <c r="EGK28" s="31"/>
      <c r="EGL28" s="31"/>
      <c r="EGM28" s="31"/>
      <c r="EGN28" s="31"/>
      <c r="EGO28" s="31"/>
      <c r="EGP28" s="31"/>
      <c r="EGQ28" s="31"/>
      <c r="EGR28" s="31"/>
      <c r="EGS28" s="31"/>
      <c r="EGT28" s="31"/>
      <c r="EGU28" s="31"/>
      <c r="EGV28" s="31"/>
      <c r="EGW28" s="31"/>
      <c r="EGX28" s="31"/>
      <c r="EGY28" s="31"/>
      <c r="EGZ28" s="31"/>
      <c r="EHA28" s="31"/>
      <c r="EHB28" s="31"/>
      <c r="EHC28" s="31"/>
      <c r="EHD28" s="31"/>
      <c r="EHE28" s="31"/>
      <c r="EHF28" s="31"/>
      <c r="EHG28" s="31"/>
      <c r="EHH28" s="31"/>
      <c r="EHI28" s="31"/>
      <c r="EHJ28" s="31"/>
      <c r="EHK28" s="31"/>
      <c r="EHL28" s="31"/>
      <c r="EHM28" s="31"/>
      <c r="EHN28" s="31"/>
      <c r="EHO28" s="31"/>
      <c r="EHP28" s="31"/>
      <c r="EHQ28" s="31"/>
      <c r="EHR28" s="31"/>
      <c r="EHS28" s="31"/>
      <c r="EHT28" s="31"/>
      <c r="EHU28" s="31"/>
      <c r="EHV28" s="31"/>
      <c r="EHW28" s="31"/>
      <c r="EHX28" s="31"/>
      <c r="EHY28" s="31"/>
      <c r="EHZ28" s="31"/>
      <c r="EIA28" s="31"/>
      <c r="EIB28" s="31"/>
      <c r="EIC28" s="31"/>
      <c r="EID28" s="31"/>
      <c r="EIE28" s="31"/>
      <c r="EIF28" s="31"/>
      <c r="EIG28" s="31"/>
      <c r="EIH28" s="31"/>
      <c r="EII28" s="31"/>
      <c r="EIJ28" s="31"/>
      <c r="EIK28" s="31"/>
      <c r="EIL28" s="31"/>
      <c r="EIM28" s="31"/>
      <c r="EIN28" s="31"/>
      <c r="EIO28" s="31"/>
      <c r="EIP28" s="31"/>
      <c r="EIQ28" s="31"/>
      <c r="EIR28" s="31"/>
      <c r="EIS28" s="31"/>
      <c r="EIT28" s="31"/>
      <c r="EIU28" s="31"/>
      <c r="EIV28" s="31"/>
      <c r="EIW28" s="31"/>
      <c r="EIX28" s="31"/>
      <c r="EIY28" s="31"/>
      <c r="EIZ28" s="31"/>
      <c r="EJA28" s="31"/>
      <c r="EJB28" s="31"/>
      <c r="EJC28" s="31"/>
      <c r="EJD28" s="31"/>
      <c r="EJE28" s="31"/>
      <c r="EJF28" s="31"/>
      <c r="EJG28" s="31"/>
      <c r="EJH28" s="31"/>
      <c r="EJI28" s="31"/>
      <c r="EJJ28" s="31"/>
      <c r="EJK28" s="31"/>
      <c r="EJL28" s="31"/>
      <c r="EJM28" s="31"/>
      <c r="EJN28" s="31"/>
      <c r="EJO28" s="31"/>
      <c r="EJP28" s="31"/>
      <c r="EJQ28" s="31"/>
      <c r="EJR28" s="31"/>
      <c r="EJS28" s="31"/>
      <c r="EJT28" s="31"/>
      <c r="EJU28" s="31"/>
      <c r="EJV28" s="31"/>
      <c r="EJW28" s="31"/>
      <c r="EJX28" s="31"/>
      <c r="EJY28" s="31"/>
      <c r="EJZ28" s="31"/>
      <c r="EKA28" s="31"/>
      <c r="EKB28" s="31"/>
      <c r="EKC28" s="31"/>
      <c r="EKD28" s="31"/>
      <c r="EKE28" s="31"/>
      <c r="EKF28" s="31"/>
      <c r="EKG28" s="31"/>
      <c r="EKH28" s="31"/>
      <c r="EKI28" s="31"/>
      <c r="EKJ28" s="31"/>
      <c r="EKK28" s="31"/>
      <c r="EKL28" s="31"/>
      <c r="EKM28" s="31"/>
      <c r="EKN28" s="31"/>
      <c r="EKO28" s="31"/>
      <c r="EKP28" s="31"/>
      <c r="EKQ28" s="31"/>
      <c r="EKR28" s="31"/>
      <c r="EKS28" s="31"/>
      <c r="EKT28" s="31"/>
      <c r="EKU28" s="31"/>
      <c r="EKV28" s="31"/>
      <c r="EKW28" s="31"/>
      <c r="EKX28" s="31"/>
      <c r="EKY28" s="31"/>
      <c r="EKZ28" s="31"/>
      <c r="ELA28" s="31"/>
      <c r="ELB28" s="31"/>
      <c r="ELC28" s="31"/>
      <c r="ELD28" s="31"/>
      <c r="ELE28" s="31"/>
      <c r="ELF28" s="31"/>
      <c r="ELG28" s="31"/>
      <c r="ELH28" s="31"/>
      <c r="ELI28" s="31"/>
      <c r="ELJ28" s="31"/>
      <c r="ELK28" s="31"/>
      <c r="ELL28" s="31"/>
      <c r="ELM28" s="31"/>
      <c r="ELN28" s="31"/>
      <c r="ELO28" s="31"/>
      <c r="ELP28" s="31"/>
      <c r="ELQ28" s="31"/>
      <c r="ELR28" s="31"/>
      <c r="ELS28" s="31"/>
      <c r="ELT28" s="31"/>
      <c r="ELU28" s="31"/>
      <c r="ELV28" s="31"/>
      <c r="ELW28" s="31"/>
      <c r="ELX28" s="31"/>
      <c r="ELY28" s="31"/>
      <c r="ELZ28" s="31"/>
      <c r="EMA28" s="31"/>
      <c r="EMB28" s="31"/>
      <c r="EMC28" s="31"/>
      <c r="EMD28" s="31"/>
      <c r="EME28" s="31"/>
      <c r="EMF28" s="31"/>
      <c r="EMG28" s="31"/>
      <c r="EMH28" s="31"/>
      <c r="EMI28" s="31"/>
      <c r="EMJ28" s="31"/>
      <c r="EMK28" s="31"/>
      <c r="EML28" s="31"/>
      <c r="EMM28" s="31"/>
      <c r="EMN28" s="31"/>
      <c r="EMO28" s="31"/>
      <c r="EMP28" s="31"/>
      <c r="EMQ28" s="31"/>
      <c r="EMR28" s="31"/>
      <c r="EMS28" s="31"/>
      <c r="EMT28" s="31"/>
      <c r="EMU28" s="31"/>
      <c r="EMV28" s="31"/>
      <c r="EMW28" s="31"/>
      <c r="EMX28" s="31"/>
      <c r="EMY28" s="31"/>
      <c r="EMZ28" s="31"/>
      <c r="ENA28" s="31"/>
      <c r="ENB28" s="31"/>
      <c r="ENC28" s="31"/>
      <c r="END28" s="31"/>
      <c r="ENE28" s="31"/>
      <c r="ENF28" s="31"/>
      <c r="ENG28" s="31"/>
      <c r="ENH28" s="31"/>
      <c r="ENI28" s="31"/>
      <c r="ENJ28" s="31"/>
      <c r="ENK28" s="31"/>
      <c r="ENL28" s="31"/>
      <c r="ENM28" s="31"/>
      <c r="ENN28" s="31"/>
      <c r="ENO28" s="31"/>
      <c r="ENP28" s="31"/>
      <c r="ENQ28" s="31"/>
      <c r="ENR28" s="31"/>
      <c r="ENS28" s="31"/>
      <c r="ENT28" s="31"/>
      <c r="ENU28" s="31"/>
      <c r="ENV28" s="31"/>
      <c r="ENW28" s="31"/>
      <c r="ENX28" s="31"/>
      <c r="ENY28" s="31"/>
      <c r="ENZ28" s="31"/>
      <c r="EOA28" s="31"/>
      <c r="EOB28" s="31"/>
      <c r="EOC28" s="31"/>
      <c r="EOD28" s="31"/>
      <c r="EOE28" s="31"/>
      <c r="EOF28" s="31"/>
      <c r="EOG28" s="31"/>
      <c r="EOH28" s="31"/>
      <c r="EOI28" s="31"/>
      <c r="EOJ28" s="31"/>
      <c r="EOK28" s="31"/>
      <c r="EOL28" s="31"/>
      <c r="EOM28" s="31"/>
      <c r="EON28" s="31"/>
      <c r="EOO28" s="31"/>
      <c r="EOP28" s="31"/>
      <c r="EOQ28" s="31"/>
      <c r="EOR28" s="31"/>
      <c r="EOS28" s="31"/>
      <c r="EOT28" s="31"/>
      <c r="EOU28" s="31"/>
      <c r="EOV28" s="31"/>
      <c r="EOW28" s="31"/>
      <c r="EOX28" s="31"/>
      <c r="EOY28" s="31"/>
      <c r="EOZ28" s="31"/>
      <c r="EPA28" s="31"/>
      <c r="EPB28" s="31"/>
      <c r="EPC28" s="31"/>
      <c r="EPD28" s="31"/>
      <c r="EPE28" s="31"/>
      <c r="EPF28" s="31"/>
      <c r="EPG28" s="31"/>
      <c r="EPH28" s="31"/>
      <c r="EPI28" s="31"/>
      <c r="EPJ28" s="31"/>
      <c r="EPK28" s="31"/>
      <c r="EPL28" s="31"/>
      <c r="EPM28" s="31"/>
      <c r="EPN28" s="31"/>
      <c r="EPO28" s="31"/>
      <c r="EPP28" s="31"/>
      <c r="EPQ28" s="31"/>
      <c r="EPR28" s="31"/>
      <c r="EPS28" s="31"/>
      <c r="EPT28" s="31"/>
      <c r="EPU28" s="31"/>
      <c r="EPV28" s="31"/>
      <c r="EPW28" s="31"/>
      <c r="EPX28" s="31"/>
      <c r="EPY28" s="31"/>
      <c r="EPZ28" s="31"/>
      <c r="EQA28" s="31"/>
      <c r="EQB28" s="31"/>
      <c r="EQC28" s="31"/>
      <c r="EQD28" s="31"/>
      <c r="EQE28" s="31"/>
      <c r="EQF28" s="31"/>
      <c r="EQG28" s="31"/>
      <c r="EQH28" s="31"/>
      <c r="EQI28" s="31"/>
      <c r="EQJ28" s="31"/>
      <c r="EQK28" s="31"/>
      <c r="EQL28" s="31"/>
      <c r="EQM28" s="31"/>
      <c r="EQN28" s="31"/>
      <c r="EQO28" s="31"/>
      <c r="EQP28" s="31"/>
      <c r="EQQ28" s="31"/>
      <c r="EQR28" s="31"/>
      <c r="EQS28" s="31"/>
      <c r="EQT28" s="31"/>
      <c r="EQU28" s="31"/>
      <c r="EQV28" s="31"/>
      <c r="EQW28" s="31"/>
      <c r="EQX28" s="31"/>
      <c r="EQY28" s="31"/>
      <c r="EQZ28" s="31"/>
      <c r="ERA28" s="31"/>
      <c r="ERB28" s="31"/>
      <c r="ERC28" s="31"/>
      <c r="ERD28" s="31"/>
      <c r="ERE28" s="31"/>
      <c r="ERF28" s="31"/>
      <c r="ERG28" s="31"/>
      <c r="ERH28" s="31"/>
      <c r="ERI28" s="31"/>
      <c r="ERJ28" s="31"/>
      <c r="ERK28" s="31"/>
      <c r="ERL28" s="31"/>
      <c r="ERM28" s="31"/>
      <c r="ERN28" s="31"/>
      <c r="ERO28" s="31"/>
      <c r="ERP28" s="31"/>
      <c r="ERQ28" s="31"/>
      <c r="ERR28" s="31"/>
      <c r="ERS28" s="31"/>
      <c r="ERT28" s="31"/>
      <c r="ERU28" s="31"/>
      <c r="ERV28" s="31"/>
      <c r="ERW28" s="31"/>
      <c r="ERX28" s="31"/>
      <c r="ERY28" s="31"/>
      <c r="ERZ28" s="31"/>
      <c r="ESA28" s="31"/>
      <c r="ESB28" s="31"/>
      <c r="ESC28" s="31"/>
      <c r="ESD28" s="31"/>
      <c r="ESE28" s="31"/>
      <c r="ESF28" s="31"/>
      <c r="ESG28" s="31"/>
      <c r="ESH28" s="31"/>
      <c r="ESI28" s="31"/>
      <c r="ESJ28" s="31"/>
      <c r="ESK28" s="31"/>
      <c r="ESL28" s="31"/>
      <c r="ESM28" s="31"/>
      <c r="ESN28" s="31"/>
      <c r="ESO28" s="31"/>
      <c r="ESP28" s="31"/>
      <c r="ESQ28" s="31"/>
      <c r="ESR28" s="31"/>
      <c r="ESS28" s="31"/>
      <c r="EST28" s="31"/>
      <c r="ESU28" s="31"/>
      <c r="ESV28" s="31"/>
      <c r="ESW28" s="31"/>
      <c r="ESX28" s="31"/>
      <c r="ESY28" s="31"/>
      <c r="ESZ28" s="31"/>
      <c r="ETA28" s="31"/>
      <c r="ETB28" s="31"/>
      <c r="ETC28" s="31"/>
      <c r="ETD28" s="31"/>
      <c r="ETE28" s="31"/>
      <c r="ETF28" s="31"/>
      <c r="ETG28" s="31"/>
      <c r="ETH28" s="31"/>
      <c r="ETI28" s="31"/>
      <c r="ETJ28" s="31"/>
      <c r="ETK28" s="31"/>
      <c r="ETL28" s="31"/>
      <c r="ETM28" s="31"/>
      <c r="ETN28" s="31"/>
      <c r="ETO28" s="31"/>
      <c r="ETP28" s="31"/>
      <c r="ETQ28" s="31"/>
      <c r="ETR28" s="31"/>
      <c r="ETS28" s="31"/>
      <c r="ETT28" s="31"/>
      <c r="ETU28" s="31"/>
      <c r="ETV28" s="31"/>
      <c r="ETW28" s="31"/>
      <c r="ETX28" s="31"/>
      <c r="ETY28" s="31"/>
      <c r="ETZ28" s="31"/>
      <c r="EUA28" s="31"/>
      <c r="EUB28" s="31"/>
      <c r="EUC28" s="31"/>
      <c r="EUD28" s="31"/>
      <c r="EUE28" s="31"/>
      <c r="EUF28" s="31"/>
      <c r="EUG28" s="31"/>
      <c r="EUH28" s="31"/>
      <c r="EUI28" s="31"/>
      <c r="EUJ28" s="31"/>
      <c r="EUK28" s="31"/>
      <c r="EUL28" s="31"/>
      <c r="EUM28" s="31"/>
      <c r="EUN28" s="31"/>
      <c r="EUO28" s="31"/>
      <c r="EUP28" s="31"/>
      <c r="EUQ28" s="31"/>
      <c r="EUR28" s="31"/>
      <c r="EUS28" s="31"/>
      <c r="EUT28" s="31"/>
      <c r="EUU28" s="31"/>
      <c r="EUV28" s="31"/>
      <c r="EUW28" s="31"/>
      <c r="EUX28" s="31"/>
      <c r="EUY28" s="31"/>
      <c r="EUZ28" s="31"/>
      <c r="EVA28" s="31"/>
      <c r="EVB28" s="31"/>
      <c r="EVC28" s="31"/>
      <c r="EVD28" s="31"/>
      <c r="EVE28" s="31"/>
      <c r="EVF28" s="31"/>
      <c r="EVG28" s="31"/>
      <c r="EVH28" s="31"/>
      <c r="EVI28" s="31"/>
      <c r="EVJ28" s="31"/>
      <c r="EVK28" s="31"/>
      <c r="EVL28" s="31"/>
      <c r="EVM28" s="31"/>
      <c r="EVN28" s="31"/>
      <c r="EVO28" s="31"/>
      <c r="EVP28" s="31"/>
      <c r="EVQ28" s="31"/>
      <c r="EVR28" s="31"/>
      <c r="EVS28" s="31"/>
      <c r="EVT28" s="31"/>
      <c r="EVU28" s="31"/>
      <c r="EVV28" s="31"/>
      <c r="EVW28" s="31"/>
      <c r="EVX28" s="31"/>
      <c r="EVY28" s="31"/>
      <c r="EVZ28" s="31"/>
      <c r="EWA28" s="31"/>
      <c r="EWB28" s="31"/>
      <c r="EWC28" s="31"/>
      <c r="EWD28" s="31"/>
      <c r="EWE28" s="31"/>
      <c r="EWF28" s="31"/>
      <c r="EWG28" s="31"/>
      <c r="EWH28" s="31"/>
      <c r="EWI28" s="31"/>
      <c r="EWJ28" s="31"/>
      <c r="EWK28" s="31"/>
      <c r="EWL28" s="31"/>
      <c r="EWM28" s="31"/>
      <c r="EWN28" s="31"/>
      <c r="EWO28" s="31"/>
      <c r="EWP28" s="31"/>
      <c r="EWQ28" s="31"/>
      <c r="EWR28" s="31"/>
      <c r="EWS28" s="31"/>
      <c r="EWT28" s="31"/>
      <c r="EWU28" s="31"/>
      <c r="EWV28" s="31"/>
      <c r="EWW28" s="31"/>
      <c r="EWX28" s="31"/>
      <c r="EWY28" s="31"/>
      <c r="EWZ28" s="31"/>
      <c r="EXA28" s="31"/>
      <c r="EXB28" s="31"/>
      <c r="EXC28" s="31"/>
      <c r="EXD28" s="31"/>
      <c r="EXE28" s="31"/>
      <c r="EXF28" s="31"/>
      <c r="EXG28" s="31"/>
      <c r="EXH28" s="31"/>
      <c r="EXI28" s="31"/>
      <c r="EXJ28" s="31"/>
      <c r="EXK28" s="31"/>
      <c r="EXL28" s="31"/>
      <c r="EXM28" s="31"/>
      <c r="EXN28" s="31"/>
      <c r="EXO28" s="31"/>
      <c r="EXP28" s="31"/>
      <c r="EXQ28" s="31"/>
      <c r="EXR28" s="31"/>
      <c r="EXS28" s="31"/>
      <c r="EXT28" s="31"/>
      <c r="EXU28" s="31"/>
      <c r="EXV28" s="31"/>
      <c r="EXW28" s="31"/>
      <c r="EXX28" s="31"/>
      <c r="EXY28" s="31"/>
      <c r="EXZ28" s="31"/>
      <c r="EYA28" s="31"/>
      <c r="EYB28" s="31"/>
      <c r="EYC28" s="31"/>
      <c r="EYD28" s="31"/>
      <c r="EYE28" s="31"/>
      <c r="EYF28" s="31"/>
      <c r="EYG28" s="31"/>
      <c r="EYH28" s="31"/>
      <c r="EYI28" s="31"/>
      <c r="EYJ28" s="31"/>
      <c r="EYK28" s="31"/>
      <c r="EYL28" s="31"/>
      <c r="EYM28" s="31"/>
      <c r="EYN28" s="31"/>
      <c r="EYO28" s="31"/>
      <c r="EYP28" s="31"/>
      <c r="EYQ28" s="31"/>
      <c r="EYR28" s="31"/>
      <c r="EYS28" s="31"/>
      <c r="EYT28" s="31"/>
      <c r="EYU28" s="31"/>
      <c r="EYV28" s="31"/>
      <c r="EYW28" s="31"/>
      <c r="EYX28" s="31"/>
      <c r="EYY28" s="31"/>
      <c r="EYZ28" s="31"/>
      <c r="EZA28" s="31"/>
      <c r="EZB28" s="31"/>
      <c r="EZC28" s="31"/>
      <c r="EZD28" s="31"/>
      <c r="EZE28" s="31"/>
      <c r="EZF28" s="31"/>
      <c r="EZG28" s="31"/>
      <c r="EZH28" s="31"/>
      <c r="EZI28" s="31"/>
      <c r="EZJ28" s="31"/>
      <c r="EZK28" s="31"/>
      <c r="EZL28" s="31"/>
      <c r="EZM28" s="31"/>
      <c r="EZN28" s="31"/>
      <c r="EZO28" s="31"/>
      <c r="EZP28" s="31"/>
      <c r="EZQ28" s="31"/>
      <c r="EZR28" s="31"/>
      <c r="EZS28" s="31"/>
      <c r="EZT28" s="31"/>
      <c r="EZU28" s="31"/>
      <c r="EZV28" s="31"/>
      <c r="EZW28" s="31"/>
      <c r="EZX28" s="31"/>
      <c r="EZY28" s="31"/>
      <c r="EZZ28" s="31"/>
      <c r="FAA28" s="31"/>
      <c r="FAB28" s="31"/>
      <c r="FAC28" s="31"/>
      <c r="FAD28" s="31"/>
      <c r="FAE28" s="31"/>
      <c r="FAF28" s="31"/>
      <c r="FAG28" s="31"/>
      <c r="FAH28" s="31"/>
      <c r="FAI28" s="31"/>
      <c r="FAJ28" s="31"/>
      <c r="FAK28" s="31"/>
      <c r="FAL28" s="31"/>
      <c r="FAM28" s="31"/>
      <c r="FAN28" s="31"/>
      <c r="FAO28" s="31"/>
      <c r="FAP28" s="31"/>
      <c r="FAQ28" s="31"/>
      <c r="FAR28" s="31"/>
      <c r="FAS28" s="31"/>
      <c r="FAT28" s="31"/>
      <c r="FAU28" s="31"/>
      <c r="FAV28" s="31"/>
      <c r="FAW28" s="31"/>
      <c r="FAX28" s="31"/>
      <c r="FAY28" s="31"/>
      <c r="FAZ28" s="31"/>
      <c r="FBA28" s="31"/>
      <c r="FBB28" s="31"/>
      <c r="FBC28" s="31"/>
      <c r="FBD28" s="31"/>
      <c r="FBE28" s="31"/>
      <c r="FBF28" s="31"/>
      <c r="FBG28" s="31"/>
      <c r="FBH28" s="31"/>
      <c r="FBI28" s="31"/>
      <c r="FBJ28" s="31"/>
      <c r="FBK28" s="31"/>
      <c r="FBL28" s="31"/>
      <c r="FBM28" s="31"/>
      <c r="FBN28" s="31"/>
      <c r="FBO28" s="31"/>
      <c r="FBP28" s="31"/>
      <c r="FBQ28" s="31"/>
      <c r="FBR28" s="31"/>
      <c r="FBS28" s="31"/>
      <c r="FBT28" s="31"/>
      <c r="FBU28" s="31"/>
      <c r="FBV28" s="31"/>
      <c r="FBW28" s="31"/>
      <c r="FBX28" s="31"/>
      <c r="FBY28" s="31"/>
      <c r="FBZ28" s="31"/>
      <c r="FCA28" s="31"/>
      <c r="FCB28" s="31"/>
      <c r="FCC28" s="31"/>
      <c r="FCD28" s="31"/>
      <c r="FCE28" s="31"/>
      <c r="FCF28" s="31"/>
      <c r="FCG28" s="31"/>
      <c r="FCH28" s="31"/>
      <c r="FCI28" s="31"/>
      <c r="FCJ28" s="31"/>
      <c r="FCK28" s="31"/>
      <c r="FCL28" s="31"/>
      <c r="FCM28" s="31"/>
      <c r="FCN28" s="31"/>
      <c r="FCO28" s="31"/>
      <c r="FCP28" s="31"/>
      <c r="FCQ28" s="31"/>
      <c r="FCR28" s="31"/>
      <c r="FCS28" s="31"/>
      <c r="FCT28" s="31"/>
      <c r="FCU28" s="31"/>
      <c r="FCV28" s="31"/>
      <c r="FCW28" s="31"/>
      <c r="FCX28" s="31"/>
      <c r="FCY28" s="31"/>
      <c r="FCZ28" s="31"/>
      <c r="FDA28" s="31"/>
      <c r="FDB28" s="31"/>
      <c r="FDC28" s="31"/>
      <c r="FDD28" s="31"/>
      <c r="FDE28" s="31"/>
      <c r="FDF28" s="31"/>
      <c r="FDG28" s="31"/>
      <c r="FDH28" s="31"/>
      <c r="FDI28" s="31"/>
      <c r="FDJ28" s="31"/>
      <c r="FDK28" s="31"/>
      <c r="FDL28" s="31"/>
      <c r="FDM28" s="31"/>
      <c r="FDN28" s="31"/>
      <c r="FDO28" s="31"/>
      <c r="FDP28" s="31"/>
      <c r="FDQ28" s="31"/>
      <c r="FDR28" s="31"/>
      <c r="FDS28" s="31"/>
      <c r="FDT28" s="31"/>
      <c r="FDU28" s="31"/>
      <c r="FDV28" s="31"/>
      <c r="FDW28" s="31"/>
      <c r="FDX28" s="31"/>
      <c r="FDY28" s="31"/>
      <c r="FDZ28" s="31"/>
      <c r="FEA28" s="31"/>
      <c r="FEB28" s="31"/>
      <c r="FEC28" s="31"/>
      <c r="FED28" s="31"/>
      <c r="FEE28" s="31"/>
      <c r="FEF28" s="31"/>
      <c r="FEG28" s="31"/>
      <c r="FEH28" s="31"/>
      <c r="FEI28" s="31"/>
      <c r="FEJ28" s="31"/>
      <c r="FEK28" s="31"/>
      <c r="FEL28" s="31"/>
      <c r="FEM28" s="31"/>
      <c r="FEN28" s="31"/>
      <c r="FEO28" s="31"/>
      <c r="FEP28" s="31"/>
      <c r="FEQ28" s="31"/>
      <c r="FER28" s="31"/>
      <c r="FES28" s="31"/>
      <c r="FET28" s="31"/>
      <c r="FEU28" s="31"/>
      <c r="FEV28" s="31"/>
      <c r="FEW28" s="31"/>
      <c r="FEX28" s="31"/>
      <c r="FEY28" s="31"/>
      <c r="FEZ28" s="31"/>
      <c r="FFA28" s="31"/>
      <c r="FFB28" s="31"/>
      <c r="FFC28" s="31"/>
      <c r="FFD28" s="31"/>
      <c r="FFE28" s="31"/>
      <c r="FFF28" s="31"/>
      <c r="FFG28" s="31"/>
      <c r="FFH28" s="31"/>
      <c r="FFI28" s="31"/>
      <c r="FFJ28" s="31"/>
      <c r="FFK28" s="31"/>
      <c r="FFL28" s="31"/>
      <c r="FFM28" s="31"/>
      <c r="FFN28" s="31"/>
      <c r="FFO28" s="31"/>
      <c r="FFP28" s="31"/>
      <c r="FFQ28" s="31"/>
      <c r="FFR28" s="31"/>
      <c r="FFS28" s="31"/>
      <c r="FFT28" s="31"/>
      <c r="FFU28" s="31"/>
      <c r="FFV28" s="31"/>
      <c r="FFW28" s="31"/>
      <c r="FFX28" s="31"/>
      <c r="FFY28" s="31"/>
      <c r="FFZ28" s="31"/>
      <c r="FGA28" s="31"/>
      <c r="FGB28" s="31"/>
      <c r="FGC28" s="31"/>
      <c r="FGD28" s="31"/>
      <c r="FGE28" s="31"/>
      <c r="FGF28" s="31"/>
      <c r="FGG28" s="31"/>
      <c r="FGH28" s="31"/>
      <c r="FGI28" s="31"/>
      <c r="FGJ28" s="31"/>
      <c r="FGK28" s="31"/>
      <c r="FGL28" s="31"/>
      <c r="FGM28" s="31"/>
      <c r="FGN28" s="31"/>
      <c r="FGO28" s="31"/>
      <c r="FGP28" s="31"/>
      <c r="FGQ28" s="31"/>
      <c r="FGR28" s="31"/>
      <c r="FGS28" s="31"/>
      <c r="FGT28" s="31"/>
      <c r="FGU28" s="31"/>
      <c r="FGV28" s="31"/>
      <c r="FGW28" s="31"/>
      <c r="FGX28" s="31"/>
      <c r="FGY28" s="31"/>
      <c r="FGZ28" s="31"/>
      <c r="FHA28" s="31"/>
      <c r="FHB28" s="31"/>
      <c r="FHC28" s="31"/>
      <c r="FHD28" s="31"/>
      <c r="FHE28" s="31"/>
      <c r="FHF28" s="31"/>
      <c r="FHG28" s="31"/>
      <c r="FHH28" s="31"/>
      <c r="FHI28" s="31"/>
      <c r="FHJ28" s="31"/>
      <c r="FHK28" s="31"/>
      <c r="FHL28" s="31"/>
      <c r="FHM28" s="31"/>
      <c r="FHN28" s="31"/>
      <c r="FHO28" s="31"/>
      <c r="FHP28" s="31"/>
      <c r="FHQ28" s="31"/>
      <c r="FHR28" s="31"/>
      <c r="FHS28" s="31"/>
      <c r="FHT28" s="31"/>
      <c r="FHU28" s="31"/>
      <c r="FHV28" s="31"/>
      <c r="FHW28" s="31"/>
      <c r="FHX28" s="31"/>
      <c r="FHY28" s="31"/>
      <c r="FHZ28" s="31"/>
      <c r="FIA28" s="31"/>
      <c r="FIB28" s="31"/>
      <c r="FIC28" s="31"/>
      <c r="FID28" s="31"/>
      <c r="FIE28" s="31"/>
      <c r="FIF28" s="31"/>
      <c r="FIG28" s="31"/>
      <c r="FIH28" s="31"/>
      <c r="FII28" s="31"/>
      <c r="FIJ28" s="31"/>
      <c r="FIK28" s="31"/>
      <c r="FIL28" s="31"/>
      <c r="FIM28" s="31"/>
      <c r="FIN28" s="31"/>
      <c r="FIO28" s="31"/>
      <c r="FIP28" s="31"/>
      <c r="FIQ28" s="31"/>
      <c r="FIR28" s="31"/>
      <c r="FIS28" s="31"/>
      <c r="FIT28" s="31"/>
      <c r="FIU28" s="31"/>
      <c r="FIV28" s="31"/>
      <c r="FIW28" s="31"/>
      <c r="FIX28" s="31"/>
      <c r="FIY28" s="31"/>
      <c r="FIZ28" s="31"/>
      <c r="FJA28" s="31"/>
      <c r="FJB28" s="31"/>
      <c r="FJC28" s="31"/>
      <c r="FJD28" s="31"/>
      <c r="FJE28" s="31"/>
      <c r="FJF28" s="31"/>
      <c r="FJG28" s="31"/>
      <c r="FJH28" s="31"/>
      <c r="FJI28" s="31"/>
      <c r="FJJ28" s="31"/>
      <c r="FJK28" s="31"/>
      <c r="FJL28" s="31"/>
      <c r="FJM28" s="31"/>
      <c r="FJN28" s="31"/>
      <c r="FJO28" s="31"/>
      <c r="FJP28" s="31"/>
      <c r="FJQ28" s="31"/>
      <c r="FJR28" s="31"/>
      <c r="FJS28" s="31"/>
      <c r="FJT28" s="31"/>
      <c r="FJU28" s="31"/>
      <c r="FJV28" s="31"/>
      <c r="FJW28" s="31"/>
      <c r="FJX28" s="31"/>
      <c r="FJY28" s="31"/>
      <c r="FJZ28" s="31"/>
      <c r="FKA28" s="31"/>
      <c r="FKB28" s="31"/>
      <c r="FKC28" s="31"/>
      <c r="FKD28" s="31"/>
      <c r="FKE28" s="31"/>
      <c r="FKF28" s="31"/>
      <c r="FKG28" s="31"/>
      <c r="FKH28" s="31"/>
      <c r="FKI28" s="31"/>
      <c r="FKJ28" s="31"/>
      <c r="FKK28" s="31"/>
      <c r="FKL28" s="31"/>
      <c r="FKM28" s="31"/>
      <c r="FKN28" s="31"/>
      <c r="FKO28" s="31"/>
      <c r="FKP28" s="31"/>
      <c r="FKQ28" s="31"/>
      <c r="FKR28" s="31"/>
      <c r="FKS28" s="31"/>
      <c r="FKT28" s="31"/>
      <c r="FKU28" s="31"/>
      <c r="FKV28" s="31"/>
      <c r="FKW28" s="31"/>
      <c r="FKX28" s="31"/>
      <c r="FKY28" s="31"/>
      <c r="FKZ28" s="31"/>
      <c r="FLA28" s="31"/>
      <c r="FLB28" s="31"/>
      <c r="FLC28" s="31"/>
      <c r="FLD28" s="31"/>
      <c r="FLE28" s="31"/>
      <c r="FLF28" s="31"/>
      <c r="FLG28" s="31"/>
      <c r="FLH28" s="31"/>
      <c r="FLI28" s="31"/>
      <c r="FLJ28" s="31"/>
      <c r="FLK28" s="31"/>
      <c r="FLL28" s="31"/>
      <c r="FLM28" s="31"/>
      <c r="FLN28" s="31"/>
      <c r="FLO28" s="31"/>
      <c r="FLP28" s="31"/>
      <c r="FLQ28" s="31"/>
      <c r="FLR28" s="31"/>
      <c r="FLS28" s="31"/>
      <c r="FLT28" s="31"/>
      <c r="FLU28" s="31"/>
      <c r="FLV28" s="31"/>
      <c r="FLW28" s="31"/>
      <c r="FLX28" s="31"/>
      <c r="FLY28" s="31"/>
      <c r="FLZ28" s="31"/>
      <c r="FMA28" s="31"/>
      <c r="FMB28" s="31"/>
      <c r="FMC28" s="31"/>
      <c r="FMD28" s="31"/>
      <c r="FME28" s="31"/>
      <c r="FMF28" s="31"/>
      <c r="FMG28" s="31"/>
      <c r="FMH28" s="31"/>
      <c r="FMI28" s="31"/>
      <c r="FMJ28" s="31"/>
      <c r="FMK28" s="31"/>
      <c r="FML28" s="31"/>
      <c r="FMM28" s="31"/>
      <c r="FMN28" s="31"/>
      <c r="FMO28" s="31"/>
      <c r="FMP28" s="31"/>
      <c r="FMQ28" s="31"/>
      <c r="FMR28" s="31"/>
      <c r="FMS28" s="31"/>
      <c r="FMT28" s="31"/>
      <c r="FMU28" s="31"/>
      <c r="FMV28" s="31"/>
      <c r="FMW28" s="31"/>
      <c r="FMX28" s="31"/>
      <c r="FMY28" s="31"/>
      <c r="FMZ28" s="31"/>
      <c r="FNA28" s="31"/>
      <c r="FNB28" s="31"/>
      <c r="FNC28" s="31"/>
      <c r="FND28" s="31"/>
      <c r="FNE28" s="31"/>
      <c r="FNF28" s="31"/>
      <c r="FNG28" s="31"/>
      <c r="FNH28" s="31"/>
      <c r="FNI28" s="31"/>
      <c r="FNJ28" s="31"/>
      <c r="FNK28" s="31"/>
      <c r="FNL28" s="31"/>
      <c r="FNM28" s="31"/>
      <c r="FNN28" s="31"/>
      <c r="FNO28" s="31"/>
      <c r="FNP28" s="31"/>
      <c r="FNQ28" s="31"/>
      <c r="FNR28" s="31"/>
      <c r="FNS28" s="31"/>
      <c r="FNT28" s="31"/>
      <c r="FNU28" s="31"/>
      <c r="FNV28" s="31"/>
      <c r="FNW28" s="31"/>
      <c r="FNX28" s="31"/>
      <c r="FNY28" s="31"/>
      <c r="FNZ28" s="31"/>
      <c r="FOA28" s="31"/>
      <c r="FOB28" s="31"/>
      <c r="FOC28" s="31"/>
      <c r="FOD28" s="31"/>
      <c r="FOE28" s="31"/>
      <c r="FOF28" s="31"/>
      <c r="FOG28" s="31"/>
      <c r="FOH28" s="31"/>
      <c r="FOI28" s="31"/>
      <c r="FOJ28" s="31"/>
      <c r="FOK28" s="31"/>
      <c r="FOL28" s="31"/>
      <c r="FOM28" s="31"/>
      <c r="FON28" s="31"/>
      <c r="FOO28" s="31"/>
      <c r="FOP28" s="31"/>
      <c r="FOQ28" s="31"/>
      <c r="FOR28" s="31"/>
      <c r="FOS28" s="31"/>
      <c r="FOT28" s="31"/>
      <c r="FOU28" s="31"/>
      <c r="FOV28" s="31"/>
      <c r="FOW28" s="31"/>
      <c r="FOX28" s="31"/>
      <c r="FOY28" s="31"/>
      <c r="FOZ28" s="31"/>
      <c r="FPA28" s="31"/>
      <c r="FPB28" s="31"/>
      <c r="FPC28" s="31"/>
      <c r="FPD28" s="31"/>
      <c r="FPE28" s="31"/>
      <c r="FPF28" s="31"/>
      <c r="FPG28" s="31"/>
      <c r="FPH28" s="31"/>
      <c r="FPI28" s="31"/>
      <c r="FPJ28" s="31"/>
      <c r="FPK28" s="31"/>
      <c r="FPL28" s="31"/>
      <c r="FPM28" s="31"/>
      <c r="FPN28" s="31"/>
      <c r="FPO28" s="31"/>
      <c r="FPP28" s="31"/>
      <c r="FPQ28" s="31"/>
      <c r="FPR28" s="31"/>
      <c r="FPS28" s="31"/>
      <c r="FPT28" s="31"/>
      <c r="FPU28" s="31"/>
      <c r="FPV28" s="31"/>
      <c r="FPW28" s="31"/>
      <c r="FPX28" s="31"/>
      <c r="FPY28" s="31"/>
      <c r="FPZ28" s="31"/>
      <c r="FQA28" s="31"/>
      <c r="FQB28" s="31"/>
      <c r="FQC28" s="31"/>
      <c r="FQD28" s="31"/>
      <c r="FQE28" s="31"/>
      <c r="FQF28" s="31"/>
      <c r="FQG28" s="31"/>
      <c r="FQH28" s="31"/>
      <c r="FQI28" s="31"/>
      <c r="FQJ28" s="31"/>
      <c r="FQK28" s="31"/>
      <c r="FQL28" s="31"/>
      <c r="FQM28" s="31"/>
      <c r="FQN28" s="31"/>
      <c r="FQO28" s="31"/>
      <c r="FQP28" s="31"/>
      <c r="FQQ28" s="31"/>
      <c r="FQR28" s="31"/>
      <c r="FQS28" s="31"/>
      <c r="FQT28" s="31"/>
      <c r="FQU28" s="31"/>
      <c r="FQV28" s="31"/>
      <c r="FQW28" s="31"/>
      <c r="FQX28" s="31"/>
      <c r="FQY28" s="31"/>
      <c r="FQZ28" s="31"/>
      <c r="FRA28" s="31"/>
      <c r="FRB28" s="31"/>
      <c r="FRC28" s="31"/>
      <c r="FRD28" s="31"/>
      <c r="FRE28" s="31"/>
      <c r="FRF28" s="31"/>
      <c r="FRG28" s="31"/>
      <c r="FRH28" s="31"/>
      <c r="FRI28" s="31"/>
      <c r="FRJ28" s="31"/>
      <c r="FRK28" s="31"/>
      <c r="FRL28" s="31"/>
      <c r="FRM28" s="31"/>
      <c r="FRN28" s="31"/>
      <c r="FRO28" s="31"/>
      <c r="FRP28" s="31"/>
      <c r="FRQ28" s="31"/>
      <c r="FRR28" s="31"/>
      <c r="FRS28" s="31"/>
      <c r="FRT28" s="31"/>
      <c r="FRU28" s="31"/>
      <c r="FRV28" s="31"/>
      <c r="FRW28" s="31"/>
      <c r="FRX28" s="31"/>
      <c r="FRY28" s="31"/>
      <c r="FRZ28" s="31"/>
      <c r="FSA28" s="31"/>
      <c r="FSB28" s="31"/>
      <c r="FSC28" s="31"/>
      <c r="FSD28" s="31"/>
      <c r="FSE28" s="31"/>
      <c r="FSF28" s="31"/>
      <c r="FSG28" s="31"/>
      <c r="FSH28" s="31"/>
      <c r="FSI28" s="31"/>
      <c r="FSJ28" s="31"/>
      <c r="FSK28" s="31"/>
      <c r="FSL28" s="31"/>
      <c r="FSM28" s="31"/>
      <c r="FSN28" s="31"/>
      <c r="FSO28" s="31"/>
      <c r="FSP28" s="31"/>
      <c r="FSQ28" s="31"/>
      <c r="FSR28" s="31"/>
      <c r="FSS28" s="31"/>
      <c r="FST28" s="31"/>
      <c r="FSU28" s="31"/>
      <c r="FSV28" s="31"/>
      <c r="FSW28" s="31"/>
      <c r="FSX28" s="31"/>
      <c r="FSY28" s="31"/>
      <c r="FSZ28" s="31"/>
      <c r="FTA28" s="31"/>
      <c r="FTB28" s="31"/>
      <c r="FTC28" s="31"/>
      <c r="FTD28" s="31"/>
      <c r="FTE28" s="31"/>
      <c r="FTF28" s="31"/>
      <c r="FTG28" s="31"/>
      <c r="FTH28" s="31"/>
      <c r="FTI28" s="31"/>
      <c r="FTJ28" s="31"/>
      <c r="FTK28" s="31"/>
      <c r="FTL28" s="31"/>
      <c r="FTM28" s="31"/>
      <c r="FTN28" s="31"/>
      <c r="FTO28" s="31"/>
      <c r="FTP28" s="31"/>
      <c r="FTQ28" s="31"/>
      <c r="FTR28" s="31"/>
      <c r="FTS28" s="31"/>
      <c r="FTT28" s="31"/>
      <c r="FTU28" s="31"/>
      <c r="FTV28" s="31"/>
      <c r="FTW28" s="31"/>
      <c r="FTX28" s="31"/>
      <c r="FTY28" s="31"/>
      <c r="FTZ28" s="31"/>
      <c r="FUA28" s="31"/>
      <c r="FUB28" s="31"/>
      <c r="FUC28" s="31"/>
      <c r="FUD28" s="31"/>
      <c r="FUE28" s="31"/>
      <c r="FUF28" s="31"/>
      <c r="FUG28" s="31"/>
      <c r="FUH28" s="31"/>
      <c r="FUI28" s="31"/>
      <c r="FUJ28" s="31"/>
      <c r="FUK28" s="31"/>
      <c r="FUL28" s="31"/>
      <c r="FUM28" s="31"/>
      <c r="FUN28" s="31"/>
      <c r="FUO28" s="31"/>
      <c r="FUP28" s="31"/>
      <c r="FUQ28" s="31"/>
      <c r="FUR28" s="31"/>
      <c r="FUS28" s="31"/>
      <c r="FUT28" s="31"/>
      <c r="FUU28" s="31"/>
      <c r="FUV28" s="31"/>
      <c r="FUW28" s="31"/>
      <c r="FUX28" s="31"/>
      <c r="FUY28" s="31"/>
      <c r="FUZ28" s="31"/>
      <c r="FVA28" s="31"/>
      <c r="FVB28" s="31"/>
      <c r="FVC28" s="31"/>
      <c r="FVD28" s="31"/>
      <c r="FVE28" s="31"/>
      <c r="FVF28" s="31"/>
      <c r="FVG28" s="31"/>
      <c r="FVH28" s="31"/>
      <c r="FVI28" s="31"/>
      <c r="FVJ28" s="31"/>
      <c r="FVK28" s="31"/>
      <c r="FVL28" s="31"/>
      <c r="FVM28" s="31"/>
      <c r="FVN28" s="31"/>
      <c r="FVO28" s="31"/>
      <c r="FVP28" s="31"/>
      <c r="FVQ28" s="31"/>
      <c r="FVR28" s="31"/>
      <c r="FVS28" s="31"/>
      <c r="FVT28" s="31"/>
      <c r="FVU28" s="31"/>
      <c r="FVV28" s="31"/>
      <c r="FVW28" s="31"/>
      <c r="FVX28" s="31"/>
      <c r="FVY28" s="31"/>
      <c r="FVZ28" s="31"/>
      <c r="FWA28" s="31"/>
      <c r="FWB28" s="31"/>
      <c r="FWC28" s="31"/>
      <c r="FWD28" s="31"/>
      <c r="FWE28" s="31"/>
      <c r="FWF28" s="31"/>
      <c r="FWG28" s="31"/>
      <c r="FWH28" s="31"/>
      <c r="FWI28" s="31"/>
      <c r="FWJ28" s="31"/>
      <c r="FWK28" s="31"/>
      <c r="FWL28" s="31"/>
      <c r="FWM28" s="31"/>
      <c r="FWN28" s="31"/>
      <c r="FWO28" s="31"/>
      <c r="FWP28" s="31"/>
      <c r="FWQ28" s="31"/>
      <c r="FWR28" s="31"/>
      <c r="FWS28" s="31"/>
      <c r="FWT28" s="31"/>
      <c r="FWU28" s="31"/>
      <c r="FWV28" s="31"/>
      <c r="FWW28" s="31"/>
      <c r="FWX28" s="31"/>
      <c r="FWY28" s="31"/>
      <c r="FWZ28" s="31"/>
      <c r="FXA28" s="31"/>
      <c r="FXB28" s="31"/>
      <c r="FXC28" s="31"/>
      <c r="FXD28" s="31"/>
      <c r="FXE28" s="31"/>
      <c r="FXF28" s="31"/>
      <c r="FXG28" s="31"/>
      <c r="FXH28" s="31"/>
      <c r="FXI28" s="31"/>
      <c r="FXJ28" s="31"/>
      <c r="FXK28" s="31"/>
      <c r="FXL28" s="31"/>
      <c r="FXM28" s="31"/>
      <c r="FXN28" s="31"/>
      <c r="FXO28" s="31"/>
      <c r="FXP28" s="31"/>
      <c r="FXQ28" s="31"/>
      <c r="FXR28" s="31"/>
      <c r="FXS28" s="31"/>
      <c r="FXT28" s="31"/>
      <c r="FXU28" s="31"/>
      <c r="FXV28" s="31"/>
      <c r="FXW28" s="31"/>
      <c r="FXX28" s="31"/>
      <c r="FXY28" s="31"/>
      <c r="FXZ28" s="31"/>
      <c r="FYA28" s="31"/>
      <c r="FYB28" s="31"/>
      <c r="FYC28" s="31"/>
      <c r="FYD28" s="31"/>
      <c r="FYE28" s="31"/>
      <c r="FYF28" s="31"/>
      <c r="FYG28" s="31"/>
      <c r="FYH28" s="31"/>
      <c r="FYI28" s="31"/>
      <c r="FYJ28" s="31"/>
      <c r="FYK28" s="31"/>
      <c r="FYL28" s="31"/>
      <c r="FYM28" s="31"/>
      <c r="FYN28" s="31"/>
      <c r="FYO28" s="31"/>
      <c r="FYP28" s="31"/>
      <c r="FYQ28" s="31"/>
      <c r="FYR28" s="31"/>
      <c r="FYS28" s="31"/>
      <c r="FYT28" s="31"/>
      <c r="FYU28" s="31"/>
      <c r="FYV28" s="31"/>
      <c r="FYW28" s="31"/>
      <c r="FYX28" s="31"/>
      <c r="FYY28" s="31"/>
      <c r="FYZ28" s="31"/>
      <c r="FZA28" s="31"/>
      <c r="FZB28" s="31"/>
      <c r="FZC28" s="31"/>
      <c r="FZD28" s="31"/>
      <c r="FZE28" s="31"/>
      <c r="FZF28" s="31"/>
      <c r="FZG28" s="31"/>
      <c r="FZH28" s="31"/>
      <c r="FZI28" s="31"/>
      <c r="FZJ28" s="31"/>
      <c r="FZK28" s="31"/>
      <c r="FZL28" s="31"/>
      <c r="FZM28" s="31"/>
      <c r="FZN28" s="31"/>
      <c r="FZO28" s="31"/>
      <c r="FZP28" s="31"/>
      <c r="FZQ28" s="31"/>
      <c r="FZR28" s="31"/>
      <c r="FZS28" s="31"/>
      <c r="FZT28" s="31"/>
      <c r="FZU28" s="31"/>
      <c r="FZV28" s="31"/>
      <c r="FZW28" s="31"/>
      <c r="FZX28" s="31"/>
      <c r="FZY28" s="31"/>
      <c r="FZZ28" s="31"/>
      <c r="GAA28" s="31"/>
      <c r="GAB28" s="31"/>
      <c r="GAC28" s="31"/>
      <c r="GAD28" s="31"/>
      <c r="GAE28" s="31"/>
      <c r="GAF28" s="31"/>
      <c r="GAG28" s="31"/>
      <c r="GAH28" s="31"/>
      <c r="GAI28" s="31"/>
      <c r="GAJ28" s="31"/>
      <c r="GAK28" s="31"/>
      <c r="GAL28" s="31"/>
      <c r="GAM28" s="31"/>
      <c r="GAN28" s="31"/>
      <c r="GAO28" s="31"/>
      <c r="GAP28" s="31"/>
      <c r="GAQ28" s="31"/>
      <c r="GAR28" s="31"/>
      <c r="GAS28" s="31"/>
      <c r="GAT28" s="31"/>
      <c r="GAU28" s="31"/>
      <c r="GAV28" s="31"/>
      <c r="GAW28" s="31"/>
      <c r="GAX28" s="31"/>
      <c r="GAY28" s="31"/>
      <c r="GAZ28" s="31"/>
      <c r="GBA28" s="31"/>
      <c r="GBB28" s="31"/>
      <c r="GBC28" s="31"/>
      <c r="GBD28" s="31"/>
      <c r="GBE28" s="31"/>
      <c r="GBF28" s="31"/>
      <c r="GBG28" s="31"/>
      <c r="GBH28" s="31"/>
      <c r="GBI28" s="31"/>
      <c r="GBJ28" s="31"/>
      <c r="GBK28" s="31"/>
      <c r="GBL28" s="31"/>
      <c r="GBM28" s="31"/>
      <c r="GBN28" s="31"/>
      <c r="GBO28" s="31"/>
      <c r="GBP28" s="31"/>
      <c r="GBQ28" s="31"/>
      <c r="GBR28" s="31"/>
      <c r="GBS28" s="31"/>
      <c r="GBT28" s="31"/>
      <c r="GBU28" s="31"/>
      <c r="GBV28" s="31"/>
      <c r="GBW28" s="31"/>
      <c r="GBX28" s="31"/>
      <c r="GBY28" s="31"/>
      <c r="GBZ28" s="31"/>
      <c r="GCA28" s="31"/>
      <c r="GCB28" s="31"/>
      <c r="GCC28" s="31"/>
      <c r="GCD28" s="31"/>
      <c r="GCE28" s="31"/>
      <c r="GCF28" s="31"/>
      <c r="GCG28" s="31"/>
      <c r="GCH28" s="31"/>
      <c r="GCI28" s="31"/>
      <c r="GCJ28" s="31"/>
      <c r="GCK28" s="31"/>
      <c r="GCL28" s="31"/>
      <c r="GCM28" s="31"/>
      <c r="GCN28" s="31"/>
      <c r="GCO28" s="31"/>
      <c r="GCP28" s="31"/>
      <c r="GCQ28" s="31"/>
      <c r="GCR28" s="31"/>
      <c r="GCS28" s="31"/>
      <c r="GCT28" s="31"/>
      <c r="GCU28" s="31"/>
      <c r="GCV28" s="31"/>
      <c r="GCW28" s="31"/>
      <c r="GCX28" s="31"/>
      <c r="GCY28" s="31"/>
      <c r="GCZ28" s="31"/>
      <c r="GDA28" s="31"/>
      <c r="GDB28" s="31"/>
      <c r="GDC28" s="31"/>
      <c r="GDD28" s="31"/>
      <c r="GDE28" s="31"/>
      <c r="GDF28" s="31"/>
      <c r="GDG28" s="31"/>
      <c r="GDH28" s="31"/>
      <c r="GDI28" s="31"/>
      <c r="GDJ28" s="31"/>
      <c r="GDK28" s="31"/>
      <c r="GDL28" s="31"/>
      <c r="GDM28" s="31"/>
      <c r="GDN28" s="31"/>
      <c r="GDO28" s="31"/>
      <c r="GDP28" s="31"/>
      <c r="GDQ28" s="31"/>
      <c r="GDR28" s="31"/>
      <c r="GDS28" s="31"/>
      <c r="GDT28" s="31"/>
      <c r="GDU28" s="31"/>
      <c r="GDV28" s="31"/>
      <c r="GDW28" s="31"/>
      <c r="GDX28" s="31"/>
      <c r="GDY28" s="31"/>
      <c r="GDZ28" s="31"/>
      <c r="GEA28" s="31"/>
      <c r="GEB28" s="31"/>
      <c r="GEC28" s="31"/>
      <c r="GED28" s="31"/>
      <c r="GEE28" s="31"/>
      <c r="GEF28" s="31"/>
      <c r="GEG28" s="31"/>
      <c r="GEH28" s="31"/>
      <c r="GEI28" s="31"/>
      <c r="GEJ28" s="31"/>
      <c r="GEK28" s="31"/>
      <c r="GEL28" s="31"/>
      <c r="GEM28" s="31"/>
      <c r="GEN28" s="31"/>
      <c r="GEO28" s="31"/>
      <c r="GEP28" s="31"/>
      <c r="GEQ28" s="31"/>
      <c r="GER28" s="31"/>
      <c r="GES28" s="31"/>
      <c r="GET28" s="31"/>
      <c r="GEU28" s="31"/>
      <c r="GEV28" s="31"/>
      <c r="GEW28" s="31"/>
      <c r="GEX28" s="31"/>
      <c r="GEY28" s="31"/>
      <c r="GEZ28" s="31"/>
      <c r="GFA28" s="31"/>
      <c r="GFB28" s="31"/>
      <c r="GFC28" s="31"/>
      <c r="GFD28" s="31"/>
      <c r="GFE28" s="31"/>
      <c r="GFF28" s="31"/>
      <c r="GFG28" s="31"/>
      <c r="GFH28" s="31"/>
      <c r="GFI28" s="31"/>
      <c r="GFJ28" s="31"/>
      <c r="GFK28" s="31"/>
      <c r="GFL28" s="31"/>
      <c r="GFM28" s="31"/>
      <c r="GFN28" s="31"/>
      <c r="GFO28" s="31"/>
      <c r="GFP28" s="31"/>
      <c r="GFQ28" s="31"/>
      <c r="GFR28" s="31"/>
      <c r="GFS28" s="31"/>
      <c r="GFT28" s="31"/>
      <c r="GFU28" s="31"/>
      <c r="GFV28" s="31"/>
      <c r="GFW28" s="31"/>
      <c r="GFX28" s="31"/>
      <c r="GFY28" s="31"/>
      <c r="GFZ28" s="31"/>
      <c r="GGA28" s="31"/>
      <c r="GGB28" s="31"/>
      <c r="GGC28" s="31"/>
      <c r="GGD28" s="31"/>
      <c r="GGE28" s="31"/>
      <c r="GGF28" s="31"/>
      <c r="GGG28" s="31"/>
      <c r="GGH28" s="31"/>
      <c r="GGI28" s="31"/>
      <c r="GGJ28" s="31"/>
      <c r="GGK28" s="31"/>
      <c r="GGL28" s="31"/>
      <c r="GGM28" s="31"/>
      <c r="GGN28" s="31"/>
      <c r="GGO28" s="31"/>
      <c r="GGP28" s="31"/>
      <c r="GGQ28" s="31"/>
      <c r="GGR28" s="31"/>
      <c r="GGS28" s="31"/>
      <c r="GGT28" s="31"/>
      <c r="GGU28" s="31"/>
      <c r="GGV28" s="31"/>
      <c r="GGW28" s="31"/>
      <c r="GGX28" s="31"/>
      <c r="GGY28" s="31"/>
      <c r="GGZ28" s="31"/>
      <c r="GHA28" s="31"/>
      <c r="GHB28" s="31"/>
      <c r="GHC28" s="31"/>
      <c r="GHD28" s="31"/>
      <c r="GHE28" s="31"/>
      <c r="GHF28" s="31"/>
      <c r="GHG28" s="31"/>
      <c r="GHH28" s="31"/>
      <c r="GHI28" s="31"/>
      <c r="GHJ28" s="31"/>
      <c r="GHK28" s="31"/>
      <c r="GHL28" s="31"/>
      <c r="GHM28" s="31"/>
      <c r="GHN28" s="31"/>
      <c r="GHO28" s="31"/>
      <c r="GHP28" s="31"/>
      <c r="GHQ28" s="31"/>
      <c r="GHR28" s="31"/>
      <c r="GHS28" s="31"/>
      <c r="GHT28" s="31"/>
      <c r="GHU28" s="31"/>
      <c r="GHV28" s="31"/>
      <c r="GHW28" s="31"/>
      <c r="GHX28" s="31"/>
      <c r="GHY28" s="31"/>
      <c r="GHZ28" s="31"/>
      <c r="GIA28" s="31"/>
      <c r="GIB28" s="31"/>
      <c r="GIC28" s="31"/>
      <c r="GID28" s="31"/>
      <c r="GIE28" s="31"/>
      <c r="GIF28" s="31"/>
      <c r="GIG28" s="31"/>
      <c r="GIH28" s="31"/>
      <c r="GII28" s="31"/>
      <c r="GIJ28" s="31"/>
      <c r="GIK28" s="31"/>
      <c r="GIL28" s="31"/>
      <c r="GIM28" s="31"/>
      <c r="GIN28" s="31"/>
      <c r="GIO28" s="31"/>
      <c r="GIP28" s="31"/>
      <c r="GIQ28" s="31"/>
      <c r="GIR28" s="31"/>
      <c r="GIS28" s="31"/>
      <c r="GIT28" s="31"/>
      <c r="GIU28" s="31"/>
      <c r="GIV28" s="31"/>
      <c r="GIW28" s="31"/>
      <c r="GIX28" s="31"/>
      <c r="GIY28" s="31"/>
      <c r="GIZ28" s="31"/>
      <c r="GJA28" s="31"/>
      <c r="GJB28" s="31"/>
      <c r="GJC28" s="31"/>
      <c r="GJD28" s="31"/>
      <c r="GJE28" s="31"/>
      <c r="GJF28" s="31"/>
      <c r="GJG28" s="31"/>
      <c r="GJH28" s="31"/>
      <c r="GJI28" s="31"/>
      <c r="GJJ28" s="31"/>
      <c r="GJK28" s="31"/>
      <c r="GJL28" s="31"/>
      <c r="GJM28" s="31"/>
      <c r="GJN28" s="31"/>
      <c r="GJO28" s="31"/>
      <c r="GJP28" s="31"/>
      <c r="GJQ28" s="31"/>
      <c r="GJR28" s="31"/>
      <c r="GJS28" s="31"/>
      <c r="GJT28" s="31"/>
      <c r="GJU28" s="31"/>
      <c r="GJV28" s="31"/>
      <c r="GJW28" s="31"/>
      <c r="GJX28" s="31"/>
      <c r="GJY28" s="31"/>
      <c r="GJZ28" s="31"/>
      <c r="GKA28" s="31"/>
      <c r="GKB28" s="31"/>
      <c r="GKC28" s="31"/>
      <c r="GKD28" s="31"/>
      <c r="GKE28" s="31"/>
      <c r="GKF28" s="31"/>
      <c r="GKG28" s="31"/>
      <c r="GKH28" s="31"/>
      <c r="GKI28" s="31"/>
      <c r="GKJ28" s="31"/>
      <c r="GKK28" s="31"/>
      <c r="GKL28" s="31"/>
      <c r="GKM28" s="31"/>
      <c r="GKN28" s="31"/>
      <c r="GKO28" s="31"/>
      <c r="GKP28" s="31"/>
      <c r="GKQ28" s="31"/>
      <c r="GKR28" s="31"/>
      <c r="GKS28" s="31"/>
      <c r="GKT28" s="31"/>
      <c r="GKU28" s="31"/>
      <c r="GKV28" s="31"/>
      <c r="GKW28" s="31"/>
      <c r="GKX28" s="31"/>
      <c r="GKY28" s="31"/>
      <c r="GKZ28" s="31"/>
      <c r="GLA28" s="31"/>
      <c r="GLB28" s="31"/>
      <c r="GLC28" s="31"/>
      <c r="GLD28" s="31"/>
      <c r="GLE28" s="31"/>
      <c r="GLF28" s="31"/>
      <c r="GLG28" s="31"/>
      <c r="GLH28" s="31"/>
      <c r="GLI28" s="31"/>
      <c r="GLJ28" s="31"/>
      <c r="GLK28" s="31"/>
      <c r="GLL28" s="31"/>
      <c r="GLM28" s="31"/>
      <c r="GLN28" s="31"/>
      <c r="GLO28" s="31"/>
      <c r="GLP28" s="31"/>
      <c r="GLQ28" s="31"/>
      <c r="GLR28" s="31"/>
      <c r="GLS28" s="31"/>
      <c r="GLT28" s="31"/>
      <c r="GLU28" s="31"/>
      <c r="GLV28" s="31"/>
      <c r="GLW28" s="31"/>
      <c r="GLX28" s="31"/>
      <c r="GLY28" s="31"/>
      <c r="GLZ28" s="31"/>
      <c r="GMA28" s="31"/>
      <c r="GMB28" s="31"/>
      <c r="GMC28" s="31"/>
      <c r="GMD28" s="31"/>
      <c r="GME28" s="31"/>
      <c r="GMF28" s="31"/>
      <c r="GMG28" s="31"/>
      <c r="GMH28" s="31"/>
      <c r="GMI28" s="31"/>
      <c r="GMJ28" s="31"/>
      <c r="GMK28" s="31"/>
      <c r="GML28" s="31"/>
      <c r="GMM28" s="31"/>
      <c r="GMN28" s="31"/>
      <c r="GMO28" s="31"/>
      <c r="GMP28" s="31"/>
      <c r="GMQ28" s="31"/>
      <c r="GMR28" s="31"/>
      <c r="GMS28" s="31"/>
      <c r="GMT28" s="31"/>
      <c r="GMU28" s="31"/>
      <c r="GMV28" s="31"/>
      <c r="GMW28" s="31"/>
      <c r="GMX28" s="31"/>
      <c r="GMY28" s="31"/>
      <c r="GMZ28" s="31"/>
      <c r="GNA28" s="31"/>
      <c r="GNB28" s="31"/>
      <c r="GNC28" s="31"/>
      <c r="GND28" s="31"/>
      <c r="GNE28" s="31"/>
      <c r="GNF28" s="31"/>
      <c r="GNG28" s="31"/>
      <c r="GNH28" s="31"/>
      <c r="GNI28" s="31"/>
      <c r="GNJ28" s="31"/>
      <c r="GNK28" s="31"/>
      <c r="GNL28" s="31"/>
      <c r="GNM28" s="31"/>
      <c r="GNN28" s="31"/>
      <c r="GNO28" s="31"/>
      <c r="GNP28" s="31"/>
      <c r="GNQ28" s="31"/>
      <c r="GNR28" s="31"/>
      <c r="GNS28" s="31"/>
      <c r="GNT28" s="31"/>
      <c r="GNU28" s="31"/>
      <c r="GNV28" s="31"/>
      <c r="GNW28" s="31"/>
      <c r="GNX28" s="31"/>
      <c r="GNY28" s="31"/>
      <c r="GNZ28" s="31"/>
      <c r="GOA28" s="31"/>
      <c r="GOB28" s="31"/>
      <c r="GOC28" s="31"/>
      <c r="GOD28" s="31"/>
      <c r="GOE28" s="31"/>
      <c r="GOF28" s="31"/>
      <c r="GOG28" s="31"/>
      <c r="GOH28" s="31"/>
      <c r="GOI28" s="31"/>
      <c r="GOJ28" s="31"/>
      <c r="GOK28" s="31"/>
      <c r="GOL28" s="31"/>
      <c r="GOM28" s="31"/>
      <c r="GON28" s="31"/>
      <c r="GOO28" s="31"/>
      <c r="GOP28" s="31"/>
      <c r="GOQ28" s="31"/>
      <c r="GOR28" s="31"/>
      <c r="GOS28" s="31"/>
      <c r="GOT28" s="31"/>
      <c r="GOU28" s="31"/>
      <c r="GOV28" s="31"/>
      <c r="GOW28" s="31"/>
      <c r="GOX28" s="31"/>
      <c r="GOY28" s="31"/>
      <c r="GOZ28" s="31"/>
      <c r="GPA28" s="31"/>
      <c r="GPB28" s="31"/>
      <c r="GPC28" s="31"/>
      <c r="GPD28" s="31"/>
      <c r="GPE28" s="31"/>
      <c r="GPF28" s="31"/>
      <c r="GPG28" s="31"/>
      <c r="GPH28" s="31"/>
      <c r="GPI28" s="31"/>
      <c r="GPJ28" s="31"/>
      <c r="GPK28" s="31"/>
      <c r="GPL28" s="31"/>
      <c r="GPM28" s="31"/>
      <c r="GPN28" s="31"/>
      <c r="GPO28" s="31"/>
      <c r="GPP28" s="31"/>
      <c r="GPQ28" s="31"/>
      <c r="GPR28" s="31"/>
      <c r="GPS28" s="31"/>
      <c r="GPT28" s="31"/>
      <c r="GPU28" s="31"/>
      <c r="GPV28" s="31"/>
      <c r="GPW28" s="31"/>
      <c r="GPX28" s="31"/>
      <c r="GPY28" s="31"/>
      <c r="GPZ28" s="31"/>
      <c r="GQA28" s="31"/>
      <c r="GQB28" s="31"/>
      <c r="GQC28" s="31"/>
      <c r="GQD28" s="31"/>
      <c r="GQE28" s="31"/>
      <c r="GQF28" s="31"/>
      <c r="GQG28" s="31"/>
      <c r="GQH28" s="31"/>
      <c r="GQI28" s="31"/>
      <c r="GQJ28" s="31"/>
      <c r="GQK28" s="31"/>
      <c r="GQL28" s="31"/>
      <c r="GQM28" s="31"/>
      <c r="GQN28" s="31"/>
      <c r="GQO28" s="31"/>
      <c r="GQP28" s="31"/>
      <c r="GQQ28" s="31"/>
      <c r="GQR28" s="31"/>
      <c r="GQS28" s="31"/>
      <c r="GQT28" s="31"/>
      <c r="GQU28" s="31"/>
      <c r="GQV28" s="31"/>
      <c r="GQW28" s="31"/>
      <c r="GQX28" s="31"/>
      <c r="GQY28" s="31"/>
      <c r="GQZ28" s="31"/>
      <c r="GRA28" s="31"/>
      <c r="GRB28" s="31"/>
      <c r="GRC28" s="31"/>
      <c r="GRD28" s="31"/>
      <c r="GRE28" s="31"/>
      <c r="GRF28" s="31"/>
      <c r="GRG28" s="31"/>
      <c r="GRH28" s="31"/>
      <c r="GRI28" s="31"/>
      <c r="GRJ28" s="31"/>
      <c r="GRK28" s="31"/>
      <c r="GRL28" s="31"/>
      <c r="GRM28" s="31"/>
      <c r="GRN28" s="31"/>
      <c r="GRO28" s="31"/>
      <c r="GRP28" s="31"/>
      <c r="GRQ28" s="31"/>
      <c r="GRR28" s="31"/>
      <c r="GRS28" s="31"/>
      <c r="GRT28" s="31"/>
      <c r="GRU28" s="31"/>
      <c r="GRV28" s="31"/>
      <c r="GRW28" s="31"/>
      <c r="GRX28" s="31"/>
      <c r="GRY28" s="31"/>
      <c r="GRZ28" s="31"/>
      <c r="GSA28" s="31"/>
      <c r="GSB28" s="31"/>
      <c r="GSC28" s="31"/>
      <c r="GSD28" s="31"/>
      <c r="GSE28" s="31"/>
      <c r="GSF28" s="31"/>
      <c r="GSG28" s="31"/>
      <c r="GSH28" s="31"/>
      <c r="GSI28" s="31"/>
      <c r="GSJ28" s="31"/>
      <c r="GSK28" s="31"/>
      <c r="GSL28" s="31"/>
      <c r="GSM28" s="31"/>
      <c r="GSN28" s="31"/>
      <c r="GSO28" s="31"/>
      <c r="GSP28" s="31"/>
      <c r="GSQ28" s="31"/>
      <c r="GSR28" s="31"/>
      <c r="GSS28" s="31"/>
      <c r="GST28" s="31"/>
      <c r="GSU28" s="31"/>
      <c r="GSV28" s="31"/>
      <c r="GSW28" s="31"/>
      <c r="GSX28" s="31"/>
      <c r="GSY28" s="31"/>
      <c r="GSZ28" s="31"/>
      <c r="GTA28" s="31"/>
      <c r="GTB28" s="31"/>
      <c r="GTC28" s="31"/>
      <c r="GTD28" s="31"/>
      <c r="GTE28" s="31"/>
      <c r="GTF28" s="31"/>
      <c r="GTG28" s="31"/>
      <c r="GTH28" s="31"/>
      <c r="GTI28" s="31"/>
      <c r="GTJ28" s="31"/>
      <c r="GTK28" s="31"/>
      <c r="GTL28" s="31"/>
      <c r="GTM28" s="31"/>
      <c r="GTN28" s="31"/>
      <c r="GTO28" s="31"/>
      <c r="GTP28" s="31"/>
      <c r="GTQ28" s="31"/>
      <c r="GTR28" s="31"/>
      <c r="GTS28" s="31"/>
      <c r="GTT28" s="31"/>
      <c r="GTU28" s="31"/>
      <c r="GTV28" s="31"/>
      <c r="GTW28" s="31"/>
      <c r="GTX28" s="31"/>
      <c r="GTY28" s="31"/>
      <c r="GTZ28" s="31"/>
      <c r="GUA28" s="31"/>
      <c r="GUB28" s="31"/>
      <c r="GUC28" s="31"/>
      <c r="GUD28" s="31"/>
      <c r="GUE28" s="31"/>
      <c r="GUF28" s="31"/>
      <c r="GUG28" s="31"/>
      <c r="GUH28" s="31"/>
      <c r="GUI28" s="31"/>
      <c r="GUJ28" s="31"/>
      <c r="GUK28" s="31"/>
      <c r="GUL28" s="31"/>
      <c r="GUM28" s="31"/>
      <c r="GUN28" s="31"/>
      <c r="GUO28" s="31"/>
      <c r="GUP28" s="31"/>
      <c r="GUQ28" s="31"/>
      <c r="GUR28" s="31"/>
      <c r="GUS28" s="31"/>
      <c r="GUT28" s="31"/>
      <c r="GUU28" s="31"/>
      <c r="GUV28" s="31"/>
      <c r="GUW28" s="31"/>
      <c r="GUX28" s="31"/>
      <c r="GUY28" s="31"/>
      <c r="GUZ28" s="31"/>
      <c r="GVA28" s="31"/>
      <c r="GVB28" s="31"/>
      <c r="GVC28" s="31"/>
      <c r="GVD28" s="31"/>
      <c r="GVE28" s="31"/>
      <c r="GVF28" s="31"/>
      <c r="GVG28" s="31"/>
      <c r="GVH28" s="31"/>
      <c r="GVI28" s="31"/>
      <c r="GVJ28" s="31"/>
      <c r="GVK28" s="31"/>
      <c r="GVL28" s="31"/>
      <c r="GVM28" s="31"/>
      <c r="GVN28" s="31"/>
      <c r="GVO28" s="31"/>
      <c r="GVP28" s="31"/>
      <c r="GVQ28" s="31"/>
      <c r="GVR28" s="31"/>
      <c r="GVS28" s="31"/>
      <c r="GVT28" s="31"/>
      <c r="GVU28" s="31"/>
      <c r="GVV28" s="31"/>
      <c r="GVW28" s="31"/>
      <c r="GVX28" s="31"/>
      <c r="GVY28" s="31"/>
      <c r="GVZ28" s="31"/>
      <c r="GWA28" s="31"/>
      <c r="GWB28" s="31"/>
      <c r="GWC28" s="31"/>
      <c r="GWD28" s="31"/>
      <c r="GWE28" s="31"/>
      <c r="GWF28" s="31"/>
      <c r="GWG28" s="31"/>
      <c r="GWH28" s="31"/>
      <c r="GWI28" s="31"/>
      <c r="GWJ28" s="31"/>
      <c r="GWK28" s="31"/>
      <c r="GWL28" s="31"/>
      <c r="GWM28" s="31"/>
      <c r="GWN28" s="31"/>
      <c r="GWO28" s="31"/>
      <c r="GWP28" s="31"/>
      <c r="GWQ28" s="31"/>
      <c r="GWR28" s="31"/>
      <c r="GWS28" s="31"/>
      <c r="GWT28" s="31"/>
      <c r="GWU28" s="31"/>
      <c r="GWV28" s="31"/>
      <c r="GWW28" s="31"/>
      <c r="GWX28" s="31"/>
      <c r="GWY28" s="31"/>
      <c r="GWZ28" s="31"/>
      <c r="GXA28" s="31"/>
      <c r="GXB28" s="31"/>
      <c r="GXC28" s="31"/>
      <c r="GXD28" s="31"/>
      <c r="GXE28" s="31"/>
      <c r="GXF28" s="31"/>
      <c r="GXG28" s="31"/>
      <c r="GXH28" s="31"/>
      <c r="GXI28" s="31"/>
      <c r="GXJ28" s="31"/>
      <c r="GXK28" s="31"/>
      <c r="GXL28" s="31"/>
      <c r="GXM28" s="31"/>
      <c r="GXN28" s="31"/>
      <c r="GXO28" s="31"/>
      <c r="GXP28" s="31"/>
      <c r="GXQ28" s="31"/>
      <c r="GXR28" s="31"/>
      <c r="GXS28" s="31"/>
      <c r="GXT28" s="31"/>
      <c r="GXU28" s="31"/>
      <c r="GXV28" s="31"/>
      <c r="GXW28" s="31"/>
      <c r="GXX28" s="31"/>
      <c r="GXY28" s="31"/>
      <c r="GXZ28" s="31"/>
      <c r="GYA28" s="31"/>
      <c r="GYB28" s="31"/>
      <c r="GYC28" s="31"/>
      <c r="GYD28" s="31"/>
      <c r="GYE28" s="31"/>
      <c r="GYF28" s="31"/>
      <c r="GYG28" s="31"/>
      <c r="GYH28" s="31"/>
      <c r="GYI28" s="31"/>
      <c r="GYJ28" s="31"/>
      <c r="GYK28" s="31"/>
      <c r="GYL28" s="31"/>
      <c r="GYM28" s="31"/>
      <c r="GYN28" s="31"/>
      <c r="GYO28" s="31"/>
      <c r="GYP28" s="31"/>
      <c r="GYQ28" s="31"/>
      <c r="GYR28" s="31"/>
      <c r="GYS28" s="31"/>
      <c r="GYT28" s="31"/>
      <c r="GYU28" s="31"/>
      <c r="GYV28" s="31"/>
      <c r="GYW28" s="31"/>
      <c r="GYX28" s="31"/>
      <c r="GYY28" s="31"/>
      <c r="GYZ28" s="31"/>
      <c r="GZA28" s="31"/>
      <c r="GZB28" s="31"/>
      <c r="GZC28" s="31"/>
      <c r="GZD28" s="31"/>
      <c r="GZE28" s="31"/>
      <c r="GZF28" s="31"/>
      <c r="GZG28" s="31"/>
      <c r="GZH28" s="31"/>
      <c r="GZI28" s="31"/>
      <c r="GZJ28" s="31"/>
      <c r="GZK28" s="31"/>
      <c r="GZL28" s="31"/>
      <c r="GZM28" s="31"/>
      <c r="GZN28" s="31"/>
      <c r="GZO28" s="31"/>
      <c r="GZP28" s="31"/>
      <c r="GZQ28" s="31"/>
      <c r="GZR28" s="31"/>
      <c r="GZS28" s="31"/>
      <c r="GZT28" s="31"/>
      <c r="GZU28" s="31"/>
      <c r="GZV28" s="31"/>
      <c r="GZW28" s="31"/>
      <c r="GZX28" s="31"/>
      <c r="GZY28" s="31"/>
      <c r="GZZ28" s="31"/>
      <c r="HAA28" s="31"/>
      <c r="HAB28" s="31"/>
      <c r="HAC28" s="31"/>
      <c r="HAD28" s="31"/>
      <c r="HAE28" s="31"/>
      <c r="HAF28" s="31"/>
      <c r="HAG28" s="31"/>
      <c r="HAH28" s="31"/>
      <c r="HAI28" s="31"/>
      <c r="HAJ28" s="31"/>
      <c r="HAK28" s="31"/>
      <c r="HAL28" s="31"/>
      <c r="HAM28" s="31"/>
      <c r="HAN28" s="31"/>
      <c r="HAO28" s="31"/>
      <c r="HAP28" s="31"/>
      <c r="HAQ28" s="31"/>
      <c r="HAR28" s="31"/>
      <c r="HAS28" s="31"/>
      <c r="HAT28" s="31"/>
      <c r="HAU28" s="31"/>
      <c r="HAV28" s="31"/>
      <c r="HAW28" s="31"/>
      <c r="HAX28" s="31"/>
      <c r="HAY28" s="31"/>
      <c r="HAZ28" s="31"/>
      <c r="HBA28" s="31"/>
      <c r="HBB28" s="31"/>
      <c r="HBC28" s="31"/>
      <c r="HBD28" s="31"/>
      <c r="HBE28" s="31"/>
      <c r="HBF28" s="31"/>
      <c r="HBG28" s="31"/>
      <c r="HBH28" s="31"/>
      <c r="HBI28" s="31"/>
      <c r="HBJ28" s="31"/>
      <c r="HBK28" s="31"/>
      <c r="HBL28" s="31"/>
      <c r="HBM28" s="31"/>
      <c r="HBN28" s="31"/>
      <c r="HBO28" s="31"/>
      <c r="HBP28" s="31"/>
      <c r="HBQ28" s="31"/>
      <c r="HBR28" s="31"/>
      <c r="HBS28" s="31"/>
      <c r="HBT28" s="31"/>
      <c r="HBU28" s="31"/>
      <c r="HBV28" s="31"/>
      <c r="HBW28" s="31"/>
      <c r="HBX28" s="31"/>
      <c r="HBY28" s="31"/>
      <c r="HBZ28" s="31"/>
      <c r="HCA28" s="31"/>
      <c r="HCB28" s="31"/>
      <c r="HCC28" s="31"/>
      <c r="HCD28" s="31"/>
      <c r="HCE28" s="31"/>
      <c r="HCF28" s="31"/>
      <c r="HCG28" s="31"/>
      <c r="HCH28" s="31"/>
      <c r="HCI28" s="31"/>
      <c r="HCJ28" s="31"/>
      <c r="HCK28" s="31"/>
      <c r="HCL28" s="31"/>
      <c r="HCM28" s="31"/>
      <c r="HCN28" s="31"/>
      <c r="HCO28" s="31"/>
      <c r="HCP28" s="31"/>
      <c r="HCQ28" s="31"/>
      <c r="HCR28" s="31"/>
      <c r="HCS28" s="31"/>
      <c r="HCT28" s="31"/>
      <c r="HCU28" s="31"/>
      <c r="HCV28" s="31"/>
      <c r="HCW28" s="31"/>
      <c r="HCX28" s="31"/>
      <c r="HCY28" s="31"/>
      <c r="HCZ28" s="31"/>
      <c r="HDA28" s="31"/>
      <c r="HDB28" s="31"/>
      <c r="HDC28" s="31"/>
      <c r="HDD28" s="31"/>
      <c r="HDE28" s="31"/>
      <c r="HDF28" s="31"/>
      <c r="HDG28" s="31"/>
      <c r="HDH28" s="31"/>
      <c r="HDI28" s="31"/>
      <c r="HDJ28" s="31"/>
      <c r="HDK28" s="31"/>
      <c r="HDL28" s="31"/>
      <c r="HDM28" s="31"/>
      <c r="HDN28" s="31"/>
      <c r="HDO28" s="31"/>
      <c r="HDP28" s="31"/>
      <c r="HDQ28" s="31"/>
      <c r="HDR28" s="31"/>
      <c r="HDS28" s="31"/>
      <c r="HDT28" s="31"/>
      <c r="HDU28" s="31"/>
      <c r="HDV28" s="31"/>
      <c r="HDW28" s="31"/>
      <c r="HDX28" s="31"/>
      <c r="HDY28" s="31"/>
      <c r="HDZ28" s="31"/>
      <c r="HEA28" s="31"/>
      <c r="HEB28" s="31"/>
      <c r="HEC28" s="31"/>
      <c r="HED28" s="31"/>
      <c r="HEE28" s="31"/>
      <c r="HEF28" s="31"/>
      <c r="HEG28" s="31"/>
      <c r="HEH28" s="31"/>
      <c r="HEI28" s="31"/>
      <c r="HEJ28" s="31"/>
      <c r="HEK28" s="31"/>
      <c r="HEL28" s="31"/>
      <c r="HEM28" s="31"/>
      <c r="HEN28" s="31"/>
      <c r="HEO28" s="31"/>
      <c r="HEP28" s="31"/>
      <c r="HEQ28" s="31"/>
      <c r="HER28" s="31"/>
      <c r="HES28" s="31"/>
      <c r="HET28" s="31"/>
      <c r="HEU28" s="31"/>
      <c r="HEV28" s="31"/>
      <c r="HEW28" s="31"/>
      <c r="HEX28" s="31"/>
      <c r="HEY28" s="31"/>
      <c r="HEZ28" s="31"/>
      <c r="HFA28" s="31"/>
      <c r="HFB28" s="31"/>
      <c r="HFC28" s="31"/>
      <c r="HFD28" s="31"/>
      <c r="HFE28" s="31"/>
      <c r="HFF28" s="31"/>
      <c r="HFG28" s="31"/>
      <c r="HFH28" s="31"/>
      <c r="HFI28" s="31"/>
      <c r="HFJ28" s="31"/>
      <c r="HFK28" s="31"/>
      <c r="HFL28" s="31"/>
      <c r="HFM28" s="31"/>
      <c r="HFN28" s="31"/>
      <c r="HFO28" s="31"/>
      <c r="HFP28" s="31"/>
      <c r="HFQ28" s="31"/>
      <c r="HFR28" s="31"/>
      <c r="HFS28" s="31"/>
      <c r="HFT28" s="31"/>
      <c r="HFU28" s="31"/>
      <c r="HFV28" s="31"/>
      <c r="HFW28" s="31"/>
      <c r="HFX28" s="31"/>
      <c r="HFY28" s="31"/>
      <c r="HFZ28" s="31"/>
      <c r="HGA28" s="31"/>
      <c r="HGB28" s="31"/>
      <c r="HGC28" s="31"/>
      <c r="HGD28" s="31"/>
      <c r="HGE28" s="31"/>
      <c r="HGF28" s="31"/>
      <c r="HGG28" s="31"/>
      <c r="HGH28" s="31"/>
      <c r="HGI28" s="31"/>
      <c r="HGJ28" s="31"/>
      <c r="HGK28" s="31"/>
      <c r="HGL28" s="31"/>
      <c r="HGM28" s="31"/>
      <c r="HGN28" s="31"/>
      <c r="HGO28" s="31"/>
      <c r="HGP28" s="31"/>
      <c r="HGQ28" s="31"/>
      <c r="HGR28" s="31"/>
      <c r="HGS28" s="31"/>
      <c r="HGT28" s="31"/>
      <c r="HGU28" s="31"/>
      <c r="HGV28" s="31"/>
      <c r="HGW28" s="31"/>
      <c r="HGX28" s="31"/>
      <c r="HGY28" s="31"/>
      <c r="HGZ28" s="31"/>
      <c r="HHA28" s="31"/>
      <c r="HHB28" s="31"/>
      <c r="HHC28" s="31"/>
      <c r="HHD28" s="31"/>
      <c r="HHE28" s="31"/>
      <c r="HHF28" s="31"/>
      <c r="HHG28" s="31"/>
      <c r="HHH28" s="31"/>
      <c r="HHI28" s="31"/>
      <c r="HHJ28" s="31"/>
      <c r="HHK28" s="31"/>
      <c r="HHL28" s="31"/>
      <c r="HHM28" s="31"/>
      <c r="HHN28" s="31"/>
      <c r="HHO28" s="31"/>
      <c r="HHP28" s="31"/>
      <c r="HHQ28" s="31"/>
      <c r="HHR28" s="31"/>
      <c r="HHS28" s="31"/>
      <c r="HHT28" s="31"/>
      <c r="HHU28" s="31"/>
      <c r="HHV28" s="31"/>
      <c r="HHW28" s="31"/>
      <c r="HHX28" s="31"/>
      <c r="HHY28" s="31"/>
      <c r="HHZ28" s="31"/>
      <c r="HIA28" s="31"/>
      <c r="HIB28" s="31"/>
      <c r="HIC28" s="31"/>
      <c r="HID28" s="31"/>
      <c r="HIE28" s="31"/>
      <c r="HIF28" s="31"/>
      <c r="HIG28" s="31"/>
      <c r="HIH28" s="31"/>
      <c r="HII28" s="31"/>
      <c r="HIJ28" s="31"/>
      <c r="HIK28" s="31"/>
      <c r="HIL28" s="31"/>
      <c r="HIM28" s="31"/>
      <c r="HIN28" s="31"/>
      <c r="HIO28" s="31"/>
      <c r="HIP28" s="31"/>
      <c r="HIQ28" s="31"/>
      <c r="HIR28" s="31"/>
      <c r="HIS28" s="31"/>
      <c r="HIT28" s="31"/>
      <c r="HIU28" s="31"/>
      <c r="HIV28" s="31"/>
      <c r="HIW28" s="31"/>
      <c r="HIX28" s="31"/>
      <c r="HIY28" s="31"/>
      <c r="HIZ28" s="31"/>
      <c r="HJA28" s="31"/>
      <c r="HJB28" s="31"/>
      <c r="HJC28" s="31"/>
      <c r="HJD28" s="31"/>
      <c r="HJE28" s="31"/>
      <c r="HJF28" s="31"/>
      <c r="HJG28" s="31"/>
      <c r="HJH28" s="31"/>
      <c r="HJI28" s="31"/>
      <c r="HJJ28" s="31"/>
      <c r="HJK28" s="31"/>
      <c r="HJL28" s="31"/>
      <c r="HJM28" s="31"/>
      <c r="HJN28" s="31"/>
      <c r="HJO28" s="31"/>
      <c r="HJP28" s="31"/>
      <c r="HJQ28" s="31"/>
      <c r="HJR28" s="31"/>
      <c r="HJS28" s="31"/>
      <c r="HJT28" s="31"/>
      <c r="HJU28" s="31"/>
      <c r="HJV28" s="31"/>
      <c r="HJW28" s="31"/>
      <c r="HJX28" s="31"/>
      <c r="HJY28" s="31"/>
      <c r="HJZ28" s="31"/>
      <c r="HKA28" s="31"/>
      <c r="HKB28" s="31"/>
      <c r="HKC28" s="31"/>
      <c r="HKD28" s="31"/>
      <c r="HKE28" s="31"/>
      <c r="HKF28" s="31"/>
      <c r="HKG28" s="31"/>
      <c r="HKH28" s="31"/>
      <c r="HKI28" s="31"/>
      <c r="HKJ28" s="31"/>
      <c r="HKK28" s="31"/>
      <c r="HKL28" s="31"/>
      <c r="HKM28" s="31"/>
      <c r="HKN28" s="31"/>
      <c r="HKO28" s="31"/>
      <c r="HKP28" s="31"/>
      <c r="HKQ28" s="31"/>
      <c r="HKR28" s="31"/>
      <c r="HKS28" s="31"/>
      <c r="HKT28" s="31"/>
      <c r="HKU28" s="31"/>
      <c r="HKV28" s="31"/>
      <c r="HKW28" s="31"/>
      <c r="HKX28" s="31"/>
      <c r="HKY28" s="31"/>
      <c r="HKZ28" s="31"/>
      <c r="HLA28" s="31"/>
      <c r="HLB28" s="31"/>
      <c r="HLC28" s="31"/>
      <c r="HLD28" s="31"/>
      <c r="HLE28" s="31"/>
      <c r="HLF28" s="31"/>
      <c r="HLG28" s="31"/>
      <c r="HLH28" s="31"/>
      <c r="HLI28" s="31"/>
      <c r="HLJ28" s="31"/>
      <c r="HLK28" s="31"/>
      <c r="HLL28" s="31"/>
      <c r="HLM28" s="31"/>
      <c r="HLN28" s="31"/>
      <c r="HLO28" s="31"/>
      <c r="HLP28" s="31"/>
      <c r="HLQ28" s="31"/>
      <c r="HLR28" s="31"/>
      <c r="HLS28" s="31"/>
      <c r="HLT28" s="31"/>
      <c r="HLU28" s="31"/>
      <c r="HLV28" s="31"/>
      <c r="HLW28" s="31"/>
      <c r="HLX28" s="31"/>
      <c r="HLY28" s="31"/>
      <c r="HLZ28" s="31"/>
      <c r="HMA28" s="31"/>
      <c r="HMB28" s="31"/>
      <c r="HMC28" s="31"/>
      <c r="HMD28" s="31"/>
      <c r="HME28" s="31"/>
      <c r="HMF28" s="31"/>
      <c r="HMG28" s="31"/>
      <c r="HMH28" s="31"/>
      <c r="HMI28" s="31"/>
      <c r="HMJ28" s="31"/>
      <c r="HMK28" s="31"/>
      <c r="HML28" s="31"/>
      <c r="HMM28" s="31"/>
      <c r="HMN28" s="31"/>
      <c r="HMO28" s="31"/>
      <c r="HMP28" s="31"/>
      <c r="HMQ28" s="31"/>
      <c r="HMR28" s="31"/>
      <c r="HMS28" s="31"/>
      <c r="HMT28" s="31"/>
      <c r="HMU28" s="31"/>
      <c r="HMV28" s="31"/>
      <c r="HMW28" s="31"/>
      <c r="HMX28" s="31"/>
      <c r="HMY28" s="31"/>
      <c r="HMZ28" s="31"/>
      <c r="HNA28" s="31"/>
      <c r="HNB28" s="31"/>
      <c r="HNC28" s="31"/>
      <c r="HND28" s="31"/>
      <c r="HNE28" s="31"/>
      <c r="HNF28" s="31"/>
      <c r="HNG28" s="31"/>
      <c r="HNH28" s="31"/>
      <c r="HNI28" s="31"/>
      <c r="HNJ28" s="31"/>
      <c r="HNK28" s="31"/>
      <c r="HNL28" s="31"/>
      <c r="HNM28" s="31"/>
      <c r="HNN28" s="31"/>
      <c r="HNO28" s="31"/>
      <c r="HNP28" s="31"/>
      <c r="HNQ28" s="31"/>
      <c r="HNR28" s="31"/>
      <c r="HNS28" s="31"/>
      <c r="HNT28" s="31"/>
      <c r="HNU28" s="31"/>
      <c r="HNV28" s="31"/>
      <c r="HNW28" s="31"/>
      <c r="HNX28" s="31"/>
      <c r="HNY28" s="31"/>
      <c r="HNZ28" s="31"/>
      <c r="HOA28" s="31"/>
      <c r="HOB28" s="31"/>
      <c r="HOC28" s="31"/>
      <c r="HOD28" s="31"/>
      <c r="HOE28" s="31"/>
      <c r="HOF28" s="31"/>
      <c r="HOG28" s="31"/>
      <c r="HOH28" s="31"/>
      <c r="HOI28" s="31"/>
      <c r="HOJ28" s="31"/>
      <c r="HOK28" s="31"/>
      <c r="HOL28" s="31"/>
      <c r="HOM28" s="31"/>
      <c r="HON28" s="31"/>
      <c r="HOO28" s="31"/>
      <c r="HOP28" s="31"/>
      <c r="HOQ28" s="31"/>
      <c r="HOR28" s="31"/>
      <c r="HOS28" s="31"/>
      <c r="HOT28" s="31"/>
      <c r="HOU28" s="31"/>
      <c r="HOV28" s="31"/>
      <c r="HOW28" s="31"/>
      <c r="HOX28" s="31"/>
      <c r="HOY28" s="31"/>
      <c r="HOZ28" s="31"/>
      <c r="HPA28" s="31"/>
      <c r="HPB28" s="31"/>
      <c r="HPC28" s="31"/>
      <c r="HPD28" s="31"/>
      <c r="HPE28" s="31"/>
      <c r="HPF28" s="31"/>
      <c r="HPG28" s="31"/>
      <c r="HPH28" s="31"/>
      <c r="HPI28" s="31"/>
      <c r="HPJ28" s="31"/>
      <c r="HPK28" s="31"/>
      <c r="HPL28" s="31"/>
      <c r="HPM28" s="31"/>
      <c r="HPN28" s="31"/>
      <c r="HPO28" s="31"/>
      <c r="HPP28" s="31"/>
      <c r="HPQ28" s="31"/>
      <c r="HPR28" s="31"/>
      <c r="HPS28" s="31"/>
      <c r="HPT28" s="31"/>
      <c r="HPU28" s="31"/>
      <c r="HPV28" s="31"/>
      <c r="HPW28" s="31"/>
      <c r="HPX28" s="31"/>
      <c r="HPY28" s="31"/>
      <c r="HPZ28" s="31"/>
      <c r="HQA28" s="31"/>
      <c r="HQB28" s="31"/>
      <c r="HQC28" s="31"/>
      <c r="HQD28" s="31"/>
      <c r="HQE28" s="31"/>
      <c r="HQF28" s="31"/>
      <c r="HQG28" s="31"/>
      <c r="HQH28" s="31"/>
      <c r="HQI28" s="31"/>
      <c r="HQJ28" s="31"/>
      <c r="HQK28" s="31"/>
      <c r="HQL28" s="31"/>
      <c r="HQM28" s="31"/>
      <c r="HQN28" s="31"/>
      <c r="HQO28" s="31"/>
      <c r="HQP28" s="31"/>
      <c r="HQQ28" s="31"/>
      <c r="HQR28" s="31"/>
      <c r="HQS28" s="31"/>
      <c r="HQT28" s="31"/>
      <c r="HQU28" s="31"/>
      <c r="HQV28" s="31"/>
      <c r="HQW28" s="31"/>
      <c r="HQX28" s="31"/>
      <c r="HQY28" s="31"/>
      <c r="HQZ28" s="31"/>
      <c r="HRA28" s="31"/>
      <c r="HRB28" s="31"/>
      <c r="HRC28" s="31"/>
      <c r="HRD28" s="31"/>
      <c r="HRE28" s="31"/>
      <c r="HRF28" s="31"/>
      <c r="HRG28" s="31"/>
      <c r="HRH28" s="31"/>
      <c r="HRI28" s="31"/>
      <c r="HRJ28" s="31"/>
      <c r="HRK28" s="31"/>
      <c r="HRL28" s="31"/>
      <c r="HRM28" s="31"/>
      <c r="HRN28" s="31"/>
      <c r="HRO28" s="31"/>
      <c r="HRP28" s="31"/>
      <c r="HRQ28" s="31"/>
      <c r="HRR28" s="31"/>
      <c r="HRS28" s="31"/>
      <c r="HRT28" s="31"/>
      <c r="HRU28" s="31"/>
      <c r="HRV28" s="31"/>
      <c r="HRW28" s="31"/>
      <c r="HRX28" s="31"/>
      <c r="HRY28" s="31"/>
      <c r="HRZ28" s="31"/>
      <c r="HSA28" s="31"/>
      <c r="HSB28" s="31"/>
      <c r="HSC28" s="31"/>
      <c r="HSD28" s="31"/>
      <c r="HSE28" s="31"/>
      <c r="HSF28" s="31"/>
      <c r="HSG28" s="31"/>
      <c r="HSH28" s="31"/>
      <c r="HSI28" s="31"/>
      <c r="HSJ28" s="31"/>
      <c r="HSK28" s="31"/>
      <c r="HSL28" s="31"/>
      <c r="HSM28" s="31"/>
      <c r="HSN28" s="31"/>
      <c r="HSO28" s="31"/>
      <c r="HSP28" s="31"/>
      <c r="HSQ28" s="31"/>
      <c r="HSR28" s="31"/>
      <c r="HSS28" s="31"/>
      <c r="HST28" s="31"/>
      <c r="HSU28" s="31"/>
      <c r="HSV28" s="31"/>
      <c r="HSW28" s="31"/>
      <c r="HSX28" s="31"/>
      <c r="HSY28" s="31"/>
      <c r="HSZ28" s="31"/>
      <c r="HTA28" s="31"/>
      <c r="HTB28" s="31"/>
      <c r="HTC28" s="31"/>
      <c r="HTD28" s="31"/>
      <c r="HTE28" s="31"/>
      <c r="HTF28" s="31"/>
      <c r="HTG28" s="31"/>
      <c r="HTH28" s="31"/>
      <c r="HTI28" s="31"/>
      <c r="HTJ28" s="31"/>
      <c r="HTK28" s="31"/>
      <c r="HTL28" s="31"/>
      <c r="HTM28" s="31"/>
      <c r="HTN28" s="31"/>
      <c r="HTO28" s="31"/>
      <c r="HTP28" s="31"/>
      <c r="HTQ28" s="31"/>
      <c r="HTR28" s="31"/>
      <c r="HTS28" s="31"/>
      <c r="HTT28" s="31"/>
      <c r="HTU28" s="31"/>
      <c r="HTV28" s="31"/>
      <c r="HTW28" s="31"/>
      <c r="HTX28" s="31"/>
      <c r="HTY28" s="31"/>
      <c r="HTZ28" s="31"/>
      <c r="HUA28" s="31"/>
      <c r="HUB28" s="31"/>
      <c r="HUC28" s="31"/>
      <c r="HUD28" s="31"/>
      <c r="HUE28" s="31"/>
      <c r="HUF28" s="31"/>
      <c r="HUG28" s="31"/>
      <c r="HUH28" s="31"/>
      <c r="HUI28" s="31"/>
      <c r="HUJ28" s="31"/>
      <c r="HUK28" s="31"/>
      <c r="HUL28" s="31"/>
      <c r="HUM28" s="31"/>
      <c r="HUN28" s="31"/>
      <c r="HUO28" s="31"/>
      <c r="HUP28" s="31"/>
      <c r="HUQ28" s="31"/>
      <c r="HUR28" s="31"/>
      <c r="HUS28" s="31"/>
      <c r="HUT28" s="31"/>
      <c r="HUU28" s="31"/>
      <c r="HUV28" s="31"/>
      <c r="HUW28" s="31"/>
      <c r="HUX28" s="31"/>
      <c r="HUY28" s="31"/>
      <c r="HUZ28" s="31"/>
      <c r="HVA28" s="31"/>
      <c r="HVB28" s="31"/>
      <c r="HVC28" s="31"/>
      <c r="HVD28" s="31"/>
      <c r="HVE28" s="31"/>
      <c r="HVF28" s="31"/>
      <c r="HVG28" s="31"/>
      <c r="HVH28" s="31"/>
      <c r="HVI28" s="31"/>
      <c r="HVJ28" s="31"/>
      <c r="HVK28" s="31"/>
      <c r="HVL28" s="31"/>
      <c r="HVM28" s="31"/>
      <c r="HVN28" s="31"/>
      <c r="HVO28" s="31"/>
      <c r="HVP28" s="31"/>
      <c r="HVQ28" s="31"/>
      <c r="HVR28" s="31"/>
      <c r="HVS28" s="31"/>
      <c r="HVT28" s="31"/>
      <c r="HVU28" s="31"/>
      <c r="HVV28" s="31"/>
      <c r="HVW28" s="31"/>
      <c r="HVX28" s="31"/>
      <c r="HVY28" s="31"/>
      <c r="HVZ28" s="31"/>
      <c r="HWA28" s="31"/>
      <c r="HWB28" s="31"/>
      <c r="HWC28" s="31"/>
      <c r="HWD28" s="31"/>
      <c r="HWE28" s="31"/>
      <c r="HWF28" s="31"/>
      <c r="HWG28" s="31"/>
      <c r="HWH28" s="31"/>
      <c r="HWI28" s="31"/>
      <c r="HWJ28" s="31"/>
      <c r="HWK28" s="31"/>
      <c r="HWL28" s="31"/>
      <c r="HWM28" s="31"/>
      <c r="HWN28" s="31"/>
      <c r="HWO28" s="31"/>
      <c r="HWP28" s="31"/>
      <c r="HWQ28" s="31"/>
      <c r="HWR28" s="31"/>
      <c r="HWS28" s="31"/>
      <c r="HWT28" s="31"/>
      <c r="HWU28" s="31"/>
      <c r="HWV28" s="31"/>
      <c r="HWW28" s="31"/>
      <c r="HWX28" s="31"/>
      <c r="HWY28" s="31"/>
      <c r="HWZ28" s="31"/>
      <c r="HXA28" s="31"/>
      <c r="HXB28" s="31"/>
      <c r="HXC28" s="31"/>
      <c r="HXD28" s="31"/>
      <c r="HXE28" s="31"/>
      <c r="HXF28" s="31"/>
      <c r="HXG28" s="31"/>
      <c r="HXH28" s="31"/>
      <c r="HXI28" s="31"/>
      <c r="HXJ28" s="31"/>
      <c r="HXK28" s="31"/>
      <c r="HXL28" s="31"/>
      <c r="HXM28" s="31"/>
      <c r="HXN28" s="31"/>
      <c r="HXO28" s="31"/>
      <c r="HXP28" s="31"/>
      <c r="HXQ28" s="31"/>
      <c r="HXR28" s="31"/>
      <c r="HXS28" s="31"/>
      <c r="HXT28" s="31"/>
      <c r="HXU28" s="31"/>
      <c r="HXV28" s="31"/>
      <c r="HXW28" s="31"/>
      <c r="HXX28" s="31"/>
      <c r="HXY28" s="31"/>
      <c r="HXZ28" s="31"/>
      <c r="HYA28" s="31"/>
      <c r="HYB28" s="31"/>
      <c r="HYC28" s="31"/>
      <c r="HYD28" s="31"/>
      <c r="HYE28" s="31"/>
      <c r="HYF28" s="31"/>
      <c r="HYG28" s="31"/>
      <c r="HYH28" s="31"/>
      <c r="HYI28" s="31"/>
      <c r="HYJ28" s="31"/>
      <c r="HYK28" s="31"/>
      <c r="HYL28" s="31"/>
      <c r="HYM28" s="31"/>
      <c r="HYN28" s="31"/>
      <c r="HYO28" s="31"/>
      <c r="HYP28" s="31"/>
      <c r="HYQ28" s="31"/>
      <c r="HYR28" s="31"/>
      <c r="HYS28" s="31"/>
      <c r="HYT28" s="31"/>
      <c r="HYU28" s="31"/>
      <c r="HYV28" s="31"/>
      <c r="HYW28" s="31"/>
      <c r="HYX28" s="31"/>
      <c r="HYY28" s="31"/>
      <c r="HYZ28" s="31"/>
      <c r="HZA28" s="31"/>
      <c r="HZB28" s="31"/>
      <c r="HZC28" s="31"/>
      <c r="HZD28" s="31"/>
      <c r="HZE28" s="31"/>
      <c r="HZF28" s="31"/>
      <c r="HZG28" s="31"/>
      <c r="HZH28" s="31"/>
      <c r="HZI28" s="31"/>
      <c r="HZJ28" s="31"/>
      <c r="HZK28" s="31"/>
      <c r="HZL28" s="31"/>
      <c r="HZM28" s="31"/>
      <c r="HZN28" s="31"/>
      <c r="HZO28" s="31"/>
      <c r="HZP28" s="31"/>
      <c r="HZQ28" s="31"/>
      <c r="HZR28" s="31"/>
      <c r="HZS28" s="31"/>
      <c r="HZT28" s="31"/>
      <c r="HZU28" s="31"/>
      <c r="HZV28" s="31"/>
      <c r="HZW28" s="31"/>
      <c r="HZX28" s="31"/>
      <c r="HZY28" s="31"/>
      <c r="HZZ28" s="31"/>
      <c r="IAA28" s="31"/>
      <c r="IAB28" s="31"/>
      <c r="IAC28" s="31"/>
      <c r="IAD28" s="31"/>
      <c r="IAE28" s="31"/>
      <c r="IAF28" s="31"/>
      <c r="IAG28" s="31"/>
      <c r="IAH28" s="31"/>
      <c r="IAI28" s="31"/>
      <c r="IAJ28" s="31"/>
      <c r="IAK28" s="31"/>
      <c r="IAL28" s="31"/>
      <c r="IAM28" s="31"/>
      <c r="IAN28" s="31"/>
      <c r="IAO28" s="31"/>
      <c r="IAP28" s="31"/>
      <c r="IAQ28" s="31"/>
      <c r="IAR28" s="31"/>
      <c r="IAS28" s="31"/>
      <c r="IAT28" s="31"/>
      <c r="IAU28" s="31"/>
      <c r="IAV28" s="31"/>
      <c r="IAW28" s="31"/>
      <c r="IAX28" s="31"/>
      <c r="IAY28" s="31"/>
      <c r="IAZ28" s="31"/>
      <c r="IBA28" s="31"/>
      <c r="IBB28" s="31"/>
      <c r="IBC28" s="31"/>
      <c r="IBD28" s="31"/>
      <c r="IBE28" s="31"/>
      <c r="IBF28" s="31"/>
      <c r="IBG28" s="31"/>
      <c r="IBH28" s="31"/>
      <c r="IBI28" s="31"/>
      <c r="IBJ28" s="31"/>
      <c r="IBK28" s="31"/>
      <c r="IBL28" s="31"/>
      <c r="IBM28" s="31"/>
      <c r="IBN28" s="31"/>
      <c r="IBO28" s="31"/>
      <c r="IBP28" s="31"/>
      <c r="IBQ28" s="31"/>
      <c r="IBR28" s="31"/>
      <c r="IBS28" s="31"/>
      <c r="IBT28" s="31"/>
      <c r="IBU28" s="31"/>
      <c r="IBV28" s="31"/>
      <c r="IBW28" s="31"/>
      <c r="IBX28" s="31"/>
      <c r="IBY28" s="31"/>
      <c r="IBZ28" s="31"/>
      <c r="ICA28" s="31"/>
      <c r="ICB28" s="31"/>
      <c r="ICC28" s="31"/>
      <c r="ICD28" s="31"/>
      <c r="ICE28" s="31"/>
      <c r="ICF28" s="31"/>
      <c r="ICG28" s="31"/>
      <c r="ICH28" s="31"/>
      <c r="ICI28" s="31"/>
      <c r="ICJ28" s="31"/>
      <c r="ICK28" s="31"/>
      <c r="ICL28" s="31"/>
      <c r="ICM28" s="31"/>
      <c r="ICN28" s="31"/>
      <c r="ICO28" s="31"/>
      <c r="ICP28" s="31"/>
      <c r="ICQ28" s="31"/>
      <c r="ICR28" s="31"/>
      <c r="ICS28" s="31"/>
      <c r="ICT28" s="31"/>
      <c r="ICU28" s="31"/>
      <c r="ICV28" s="31"/>
      <c r="ICW28" s="31"/>
      <c r="ICX28" s="31"/>
      <c r="ICY28" s="31"/>
      <c r="ICZ28" s="31"/>
      <c r="IDA28" s="31"/>
      <c r="IDB28" s="31"/>
      <c r="IDC28" s="31"/>
      <c r="IDD28" s="31"/>
      <c r="IDE28" s="31"/>
      <c r="IDF28" s="31"/>
      <c r="IDG28" s="31"/>
      <c r="IDH28" s="31"/>
      <c r="IDI28" s="31"/>
      <c r="IDJ28" s="31"/>
      <c r="IDK28" s="31"/>
      <c r="IDL28" s="31"/>
      <c r="IDM28" s="31"/>
      <c r="IDN28" s="31"/>
      <c r="IDO28" s="31"/>
      <c r="IDP28" s="31"/>
      <c r="IDQ28" s="31"/>
      <c r="IDR28" s="31"/>
      <c r="IDS28" s="31"/>
      <c r="IDT28" s="31"/>
      <c r="IDU28" s="31"/>
      <c r="IDV28" s="31"/>
      <c r="IDW28" s="31"/>
      <c r="IDX28" s="31"/>
      <c r="IDY28" s="31"/>
      <c r="IDZ28" s="31"/>
      <c r="IEA28" s="31"/>
      <c r="IEB28" s="31"/>
      <c r="IEC28" s="31"/>
      <c r="IED28" s="31"/>
      <c r="IEE28" s="31"/>
      <c r="IEF28" s="31"/>
      <c r="IEG28" s="31"/>
      <c r="IEH28" s="31"/>
      <c r="IEI28" s="31"/>
      <c r="IEJ28" s="31"/>
      <c r="IEK28" s="31"/>
      <c r="IEL28" s="31"/>
      <c r="IEM28" s="31"/>
      <c r="IEN28" s="31"/>
      <c r="IEO28" s="31"/>
      <c r="IEP28" s="31"/>
      <c r="IEQ28" s="31"/>
      <c r="IER28" s="31"/>
      <c r="IES28" s="31"/>
      <c r="IET28" s="31"/>
      <c r="IEU28" s="31"/>
      <c r="IEV28" s="31"/>
      <c r="IEW28" s="31"/>
      <c r="IEX28" s="31"/>
      <c r="IEY28" s="31"/>
      <c r="IEZ28" s="31"/>
      <c r="IFA28" s="31"/>
      <c r="IFB28" s="31"/>
      <c r="IFC28" s="31"/>
      <c r="IFD28" s="31"/>
      <c r="IFE28" s="31"/>
      <c r="IFF28" s="31"/>
      <c r="IFG28" s="31"/>
      <c r="IFH28" s="31"/>
      <c r="IFI28" s="31"/>
      <c r="IFJ28" s="31"/>
      <c r="IFK28" s="31"/>
      <c r="IFL28" s="31"/>
      <c r="IFM28" s="31"/>
      <c r="IFN28" s="31"/>
      <c r="IFO28" s="31"/>
      <c r="IFP28" s="31"/>
      <c r="IFQ28" s="31"/>
      <c r="IFR28" s="31"/>
      <c r="IFS28" s="31"/>
      <c r="IFT28" s="31"/>
      <c r="IFU28" s="31"/>
      <c r="IFV28" s="31"/>
      <c r="IFW28" s="31"/>
      <c r="IFX28" s="31"/>
      <c r="IFY28" s="31"/>
      <c r="IFZ28" s="31"/>
      <c r="IGA28" s="31"/>
      <c r="IGB28" s="31"/>
      <c r="IGC28" s="31"/>
      <c r="IGD28" s="31"/>
      <c r="IGE28" s="31"/>
      <c r="IGF28" s="31"/>
      <c r="IGG28" s="31"/>
      <c r="IGH28" s="31"/>
      <c r="IGI28" s="31"/>
      <c r="IGJ28" s="31"/>
      <c r="IGK28" s="31"/>
      <c r="IGL28" s="31"/>
      <c r="IGM28" s="31"/>
      <c r="IGN28" s="31"/>
      <c r="IGO28" s="31"/>
      <c r="IGP28" s="31"/>
      <c r="IGQ28" s="31"/>
      <c r="IGR28" s="31"/>
      <c r="IGS28" s="31"/>
      <c r="IGT28" s="31"/>
      <c r="IGU28" s="31"/>
      <c r="IGV28" s="31"/>
      <c r="IGW28" s="31"/>
      <c r="IGX28" s="31"/>
      <c r="IGY28" s="31"/>
      <c r="IGZ28" s="31"/>
      <c r="IHA28" s="31"/>
      <c r="IHB28" s="31"/>
      <c r="IHC28" s="31"/>
      <c r="IHD28" s="31"/>
      <c r="IHE28" s="31"/>
      <c r="IHF28" s="31"/>
      <c r="IHG28" s="31"/>
      <c r="IHH28" s="31"/>
      <c r="IHI28" s="31"/>
      <c r="IHJ28" s="31"/>
      <c r="IHK28" s="31"/>
      <c r="IHL28" s="31"/>
      <c r="IHM28" s="31"/>
      <c r="IHN28" s="31"/>
      <c r="IHO28" s="31"/>
      <c r="IHP28" s="31"/>
      <c r="IHQ28" s="31"/>
      <c r="IHR28" s="31"/>
      <c r="IHS28" s="31"/>
      <c r="IHT28" s="31"/>
      <c r="IHU28" s="31"/>
      <c r="IHV28" s="31"/>
      <c r="IHW28" s="31"/>
      <c r="IHX28" s="31"/>
      <c r="IHY28" s="31"/>
      <c r="IHZ28" s="31"/>
      <c r="IIA28" s="31"/>
      <c r="IIB28" s="31"/>
      <c r="IIC28" s="31"/>
      <c r="IID28" s="31"/>
      <c r="IIE28" s="31"/>
      <c r="IIF28" s="31"/>
      <c r="IIG28" s="31"/>
      <c r="IIH28" s="31"/>
      <c r="III28" s="31"/>
      <c r="IIJ28" s="31"/>
      <c r="IIK28" s="31"/>
      <c r="IIL28" s="31"/>
      <c r="IIM28" s="31"/>
      <c r="IIN28" s="31"/>
      <c r="IIO28" s="31"/>
      <c r="IIP28" s="31"/>
      <c r="IIQ28" s="31"/>
      <c r="IIR28" s="31"/>
      <c r="IIS28" s="31"/>
      <c r="IIT28" s="31"/>
      <c r="IIU28" s="31"/>
      <c r="IIV28" s="31"/>
      <c r="IIW28" s="31"/>
      <c r="IIX28" s="31"/>
      <c r="IIY28" s="31"/>
      <c r="IIZ28" s="31"/>
      <c r="IJA28" s="31"/>
      <c r="IJB28" s="31"/>
      <c r="IJC28" s="31"/>
      <c r="IJD28" s="31"/>
      <c r="IJE28" s="31"/>
      <c r="IJF28" s="31"/>
      <c r="IJG28" s="31"/>
      <c r="IJH28" s="31"/>
      <c r="IJI28" s="31"/>
      <c r="IJJ28" s="31"/>
      <c r="IJK28" s="31"/>
      <c r="IJL28" s="31"/>
      <c r="IJM28" s="31"/>
      <c r="IJN28" s="31"/>
      <c r="IJO28" s="31"/>
      <c r="IJP28" s="31"/>
      <c r="IJQ28" s="31"/>
      <c r="IJR28" s="31"/>
      <c r="IJS28" s="31"/>
      <c r="IJT28" s="31"/>
      <c r="IJU28" s="31"/>
      <c r="IJV28" s="31"/>
      <c r="IJW28" s="31"/>
      <c r="IJX28" s="31"/>
      <c r="IJY28" s="31"/>
      <c r="IJZ28" s="31"/>
      <c r="IKA28" s="31"/>
      <c r="IKB28" s="31"/>
      <c r="IKC28" s="31"/>
      <c r="IKD28" s="31"/>
      <c r="IKE28" s="31"/>
      <c r="IKF28" s="31"/>
      <c r="IKG28" s="31"/>
      <c r="IKH28" s="31"/>
      <c r="IKI28" s="31"/>
      <c r="IKJ28" s="31"/>
      <c r="IKK28" s="31"/>
      <c r="IKL28" s="31"/>
      <c r="IKM28" s="31"/>
      <c r="IKN28" s="31"/>
      <c r="IKO28" s="31"/>
      <c r="IKP28" s="31"/>
      <c r="IKQ28" s="31"/>
      <c r="IKR28" s="31"/>
      <c r="IKS28" s="31"/>
      <c r="IKT28" s="31"/>
      <c r="IKU28" s="31"/>
      <c r="IKV28" s="31"/>
      <c r="IKW28" s="31"/>
      <c r="IKX28" s="31"/>
      <c r="IKY28" s="31"/>
      <c r="IKZ28" s="31"/>
      <c r="ILA28" s="31"/>
      <c r="ILB28" s="31"/>
      <c r="ILC28" s="31"/>
      <c r="ILD28" s="31"/>
      <c r="ILE28" s="31"/>
      <c r="ILF28" s="31"/>
      <c r="ILG28" s="31"/>
      <c r="ILH28" s="31"/>
      <c r="ILI28" s="31"/>
      <c r="ILJ28" s="31"/>
      <c r="ILK28" s="31"/>
      <c r="ILL28" s="31"/>
      <c r="ILM28" s="31"/>
      <c r="ILN28" s="31"/>
      <c r="ILO28" s="31"/>
      <c r="ILP28" s="31"/>
      <c r="ILQ28" s="31"/>
      <c r="ILR28" s="31"/>
      <c r="ILS28" s="31"/>
      <c r="ILT28" s="31"/>
      <c r="ILU28" s="31"/>
      <c r="ILV28" s="31"/>
      <c r="ILW28" s="31"/>
      <c r="ILX28" s="31"/>
      <c r="ILY28" s="31"/>
      <c r="ILZ28" s="31"/>
      <c r="IMA28" s="31"/>
      <c r="IMB28" s="31"/>
      <c r="IMC28" s="31"/>
      <c r="IMD28" s="31"/>
      <c r="IME28" s="31"/>
      <c r="IMF28" s="31"/>
      <c r="IMG28" s="31"/>
      <c r="IMH28" s="31"/>
      <c r="IMI28" s="31"/>
      <c r="IMJ28" s="31"/>
      <c r="IMK28" s="31"/>
      <c r="IML28" s="31"/>
      <c r="IMM28" s="31"/>
      <c r="IMN28" s="31"/>
      <c r="IMO28" s="31"/>
      <c r="IMP28" s="31"/>
      <c r="IMQ28" s="31"/>
      <c r="IMR28" s="31"/>
      <c r="IMS28" s="31"/>
      <c r="IMT28" s="31"/>
      <c r="IMU28" s="31"/>
      <c r="IMV28" s="31"/>
      <c r="IMW28" s="31"/>
      <c r="IMX28" s="31"/>
      <c r="IMY28" s="31"/>
      <c r="IMZ28" s="31"/>
      <c r="INA28" s="31"/>
      <c r="INB28" s="31"/>
      <c r="INC28" s="31"/>
      <c r="IND28" s="31"/>
      <c r="INE28" s="31"/>
      <c r="INF28" s="31"/>
      <c r="ING28" s="31"/>
      <c r="INH28" s="31"/>
      <c r="INI28" s="31"/>
      <c r="INJ28" s="31"/>
      <c r="INK28" s="31"/>
      <c r="INL28" s="31"/>
      <c r="INM28" s="31"/>
      <c r="INN28" s="31"/>
      <c r="INO28" s="31"/>
      <c r="INP28" s="31"/>
      <c r="INQ28" s="31"/>
      <c r="INR28" s="31"/>
      <c r="INS28" s="31"/>
      <c r="INT28" s="31"/>
      <c r="INU28" s="31"/>
      <c r="INV28" s="31"/>
      <c r="INW28" s="31"/>
      <c r="INX28" s="31"/>
      <c r="INY28" s="31"/>
      <c r="INZ28" s="31"/>
      <c r="IOA28" s="31"/>
      <c r="IOB28" s="31"/>
      <c r="IOC28" s="31"/>
      <c r="IOD28" s="31"/>
      <c r="IOE28" s="31"/>
      <c r="IOF28" s="31"/>
      <c r="IOG28" s="31"/>
      <c r="IOH28" s="31"/>
      <c r="IOI28" s="31"/>
      <c r="IOJ28" s="31"/>
      <c r="IOK28" s="31"/>
      <c r="IOL28" s="31"/>
      <c r="IOM28" s="31"/>
      <c r="ION28" s="31"/>
      <c r="IOO28" s="31"/>
      <c r="IOP28" s="31"/>
      <c r="IOQ28" s="31"/>
      <c r="IOR28" s="31"/>
      <c r="IOS28" s="31"/>
      <c r="IOT28" s="31"/>
      <c r="IOU28" s="31"/>
      <c r="IOV28" s="31"/>
      <c r="IOW28" s="31"/>
      <c r="IOX28" s="31"/>
      <c r="IOY28" s="31"/>
      <c r="IOZ28" s="31"/>
      <c r="IPA28" s="31"/>
      <c r="IPB28" s="31"/>
      <c r="IPC28" s="31"/>
      <c r="IPD28" s="31"/>
      <c r="IPE28" s="31"/>
      <c r="IPF28" s="31"/>
      <c r="IPG28" s="31"/>
      <c r="IPH28" s="31"/>
      <c r="IPI28" s="31"/>
      <c r="IPJ28" s="31"/>
      <c r="IPK28" s="31"/>
      <c r="IPL28" s="31"/>
      <c r="IPM28" s="31"/>
      <c r="IPN28" s="31"/>
      <c r="IPO28" s="31"/>
      <c r="IPP28" s="31"/>
      <c r="IPQ28" s="31"/>
      <c r="IPR28" s="31"/>
      <c r="IPS28" s="31"/>
      <c r="IPT28" s="31"/>
      <c r="IPU28" s="31"/>
      <c r="IPV28" s="31"/>
      <c r="IPW28" s="31"/>
      <c r="IPX28" s="31"/>
      <c r="IPY28" s="31"/>
      <c r="IPZ28" s="31"/>
      <c r="IQA28" s="31"/>
      <c r="IQB28" s="31"/>
      <c r="IQC28" s="31"/>
      <c r="IQD28" s="31"/>
      <c r="IQE28" s="31"/>
      <c r="IQF28" s="31"/>
      <c r="IQG28" s="31"/>
      <c r="IQH28" s="31"/>
      <c r="IQI28" s="31"/>
      <c r="IQJ28" s="31"/>
      <c r="IQK28" s="31"/>
      <c r="IQL28" s="31"/>
      <c r="IQM28" s="31"/>
      <c r="IQN28" s="31"/>
      <c r="IQO28" s="31"/>
      <c r="IQP28" s="31"/>
      <c r="IQQ28" s="31"/>
      <c r="IQR28" s="31"/>
      <c r="IQS28" s="31"/>
      <c r="IQT28" s="31"/>
      <c r="IQU28" s="31"/>
      <c r="IQV28" s="31"/>
      <c r="IQW28" s="31"/>
      <c r="IQX28" s="31"/>
      <c r="IQY28" s="31"/>
      <c r="IQZ28" s="31"/>
      <c r="IRA28" s="31"/>
      <c r="IRB28" s="31"/>
      <c r="IRC28" s="31"/>
      <c r="IRD28" s="31"/>
      <c r="IRE28" s="31"/>
      <c r="IRF28" s="31"/>
      <c r="IRG28" s="31"/>
      <c r="IRH28" s="31"/>
      <c r="IRI28" s="31"/>
      <c r="IRJ28" s="31"/>
      <c r="IRK28" s="31"/>
      <c r="IRL28" s="31"/>
      <c r="IRM28" s="31"/>
      <c r="IRN28" s="31"/>
      <c r="IRO28" s="31"/>
      <c r="IRP28" s="31"/>
      <c r="IRQ28" s="31"/>
      <c r="IRR28" s="31"/>
      <c r="IRS28" s="31"/>
      <c r="IRT28" s="31"/>
      <c r="IRU28" s="31"/>
      <c r="IRV28" s="31"/>
      <c r="IRW28" s="31"/>
      <c r="IRX28" s="31"/>
      <c r="IRY28" s="31"/>
      <c r="IRZ28" s="31"/>
      <c r="ISA28" s="31"/>
      <c r="ISB28" s="31"/>
      <c r="ISC28" s="31"/>
      <c r="ISD28" s="31"/>
      <c r="ISE28" s="31"/>
      <c r="ISF28" s="31"/>
      <c r="ISG28" s="31"/>
      <c r="ISH28" s="31"/>
      <c r="ISI28" s="31"/>
      <c r="ISJ28" s="31"/>
      <c r="ISK28" s="31"/>
      <c r="ISL28" s="31"/>
      <c r="ISM28" s="31"/>
      <c r="ISN28" s="31"/>
      <c r="ISO28" s="31"/>
      <c r="ISP28" s="31"/>
      <c r="ISQ28" s="31"/>
      <c r="ISR28" s="31"/>
      <c r="ISS28" s="31"/>
      <c r="IST28" s="31"/>
      <c r="ISU28" s="31"/>
      <c r="ISV28" s="31"/>
      <c r="ISW28" s="31"/>
      <c r="ISX28" s="31"/>
      <c r="ISY28" s="31"/>
      <c r="ISZ28" s="31"/>
      <c r="ITA28" s="31"/>
      <c r="ITB28" s="31"/>
      <c r="ITC28" s="31"/>
      <c r="ITD28" s="31"/>
      <c r="ITE28" s="31"/>
      <c r="ITF28" s="31"/>
      <c r="ITG28" s="31"/>
      <c r="ITH28" s="31"/>
      <c r="ITI28" s="31"/>
      <c r="ITJ28" s="31"/>
      <c r="ITK28" s="31"/>
      <c r="ITL28" s="31"/>
      <c r="ITM28" s="31"/>
      <c r="ITN28" s="31"/>
      <c r="ITO28" s="31"/>
      <c r="ITP28" s="31"/>
      <c r="ITQ28" s="31"/>
      <c r="ITR28" s="31"/>
      <c r="ITS28" s="31"/>
      <c r="ITT28" s="31"/>
      <c r="ITU28" s="31"/>
      <c r="ITV28" s="31"/>
      <c r="ITW28" s="31"/>
      <c r="ITX28" s="31"/>
      <c r="ITY28" s="31"/>
      <c r="ITZ28" s="31"/>
      <c r="IUA28" s="31"/>
      <c r="IUB28" s="31"/>
      <c r="IUC28" s="31"/>
      <c r="IUD28" s="31"/>
      <c r="IUE28" s="31"/>
      <c r="IUF28" s="31"/>
      <c r="IUG28" s="31"/>
      <c r="IUH28" s="31"/>
      <c r="IUI28" s="31"/>
      <c r="IUJ28" s="31"/>
      <c r="IUK28" s="31"/>
      <c r="IUL28" s="31"/>
      <c r="IUM28" s="31"/>
      <c r="IUN28" s="31"/>
      <c r="IUO28" s="31"/>
      <c r="IUP28" s="31"/>
      <c r="IUQ28" s="31"/>
      <c r="IUR28" s="31"/>
      <c r="IUS28" s="31"/>
      <c r="IUT28" s="31"/>
      <c r="IUU28" s="31"/>
      <c r="IUV28" s="31"/>
      <c r="IUW28" s="31"/>
      <c r="IUX28" s="31"/>
      <c r="IUY28" s="31"/>
      <c r="IUZ28" s="31"/>
      <c r="IVA28" s="31"/>
      <c r="IVB28" s="31"/>
      <c r="IVC28" s="31"/>
      <c r="IVD28" s="31"/>
      <c r="IVE28" s="31"/>
      <c r="IVF28" s="31"/>
      <c r="IVG28" s="31"/>
      <c r="IVH28" s="31"/>
      <c r="IVI28" s="31"/>
      <c r="IVJ28" s="31"/>
      <c r="IVK28" s="31"/>
      <c r="IVL28" s="31"/>
      <c r="IVM28" s="31"/>
      <c r="IVN28" s="31"/>
      <c r="IVO28" s="31"/>
      <c r="IVP28" s="31"/>
      <c r="IVQ28" s="31"/>
      <c r="IVR28" s="31"/>
      <c r="IVS28" s="31"/>
      <c r="IVT28" s="31"/>
      <c r="IVU28" s="31"/>
      <c r="IVV28" s="31"/>
      <c r="IVW28" s="31"/>
      <c r="IVX28" s="31"/>
      <c r="IVY28" s="31"/>
      <c r="IVZ28" s="31"/>
      <c r="IWA28" s="31"/>
      <c r="IWB28" s="31"/>
      <c r="IWC28" s="31"/>
      <c r="IWD28" s="31"/>
      <c r="IWE28" s="31"/>
      <c r="IWF28" s="31"/>
      <c r="IWG28" s="31"/>
      <c r="IWH28" s="31"/>
      <c r="IWI28" s="31"/>
      <c r="IWJ28" s="31"/>
      <c r="IWK28" s="31"/>
      <c r="IWL28" s="31"/>
      <c r="IWM28" s="31"/>
      <c r="IWN28" s="31"/>
      <c r="IWO28" s="31"/>
      <c r="IWP28" s="31"/>
      <c r="IWQ28" s="31"/>
      <c r="IWR28" s="31"/>
      <c r="IWS28" s="31"/>
      <c r="IWT28" s="31"/>
      <c r="IWU28" s="31"/>
      <c r="IWV28" s="31"/>
      <c r="IWW28" s="31"/>
      <c r="IWX28" s="31"/>
      <c r="IWY28" s="31"/>
      <c r="IWZ28" s="31"/>
      <c r="IXA28" s="31"/>
      <c r="IXB28" s="31"/>
      <c r="IXC28" s="31"/>
      <c r="IXD28" s="31"/>
      <c r="IXE28" s="31"/>
      <c r="IXF28" s="31"/>
      <c r="IXG28" s="31"/>
      <c r="IXH28" s="31"/>
      <c r="IXI28" s="31"/>
      <c r="IXJ28" s="31"/>
      <c r="IXK28" s="31"/>
      <c r="IXL28" s="31"/>
      <c r="IXM28" s="31"/>
      <c r="IXN28" s="31"/>
      <c r="IXO28" s="31"/>
      <c r="IXP28" s="31"/>
      <c r="IXQ28" s="31"/>
      <c r="IXR28" s="31"/>
      <c r="IXS28" s="31"/>
      <c r="IXT28" s="31"/>
      <c r="IXU28" s="31"/>
      <c r="IXV28" s="31"/>
      <c r="IXW28" s="31"/>
      <c r="IXX28" s="31"/>
      <c r="IXY28" s="31"/>
      <c r="IXZ28" s="31"/>
      <c r="IYA28" s="31"/>
      <c r="IYB28" s="31"/>
      <c r="IYC28" s="31"/>
      <c r="IYD28" s="31"/>
      <c r="IYE28" s="31"/>
      <c r="IYF28" s="31"/>
      <c r="IYG28" s="31"/>
      <c r="IYH28" s="31"/>
      <c r="IYI28" s="31"/>
      <c r="IYJ28" s="31"/>
      <c r="IYK28" s="31"/>
      <c r="IYL28" s="31"/>
      <c r="IYM28" s="31"/>
      <c r="IYN28" s="31"/>
      <c r="IYO28" s="31"/>
      <c r="IYP28" s="31"/>
      <c r="IYQ28" s="31"/>
      <c r="IYR28" s="31"/>
      <c r="IYS28" s="31"/>
      <c r="IYT28" s="31"/>
      <c r="IYU28" s="31"/>
      <c r="IYV28" s="31"/>
      <c r="IYW28" s="31"/>
      <c r="IYX28" s="31"/>
      <c r="IYY28" s="31"/>
      <c r="IYZ28" s="31"/>
      <c r="IZA28" s="31"/>
      <c r="IZB28" s="31"/>
      <c r="IZC28" s="31"/>
      <c r="IZD28" s="31"/>
      <c r="IZE28" s="31"/>
      <c r="IZF28" s="31"/>
      <c r="IZG28" s="31"/>
      <c r="IZH28" s="31"/>
      <c r="IZI28" s="31"/>
      <c r="IZJ28" s="31"/>
      <c r="IZK28" s="31"/>
      <c r="IZL28" s="31"/>
      <c r="IZM28" s="31"/>
      <c r="IZN28" s="31"/>
      <c r="IZO28" s="31"/>
      <c r="IZP28" s="31"/>
      <c r="IZQ28" s="31"/>
      <c r="IZR28" s="31"/>
      <c r="IZS28" s="31"/>
      <c r="IZT28" s="31"/>
      <c r="IZU28" s="31"/>
      <c r="IZV28" s="31"/>
      <c r="IZW28" s="31"/>
      <c r="IZX28" s="31"/>
      <c r="IZY28" s="31"/>
      <c r="IZZ28" s="31"/>
      <c r="JAA28" s="31"/>
      <c r="JAB28" s="31"/>
      <c r="JAC28" s="31"/>
      <c r="JAD28" s="31"/>
      <c r="JAE28" s="31"/>
      <c r="JAF28" s="31"/>
      <c r="JAG28" s="31"/>
      <c r="JAH28" s="31"/>
      <c r="JAI28" s="31"/>
      <c r="JAJ28" s="31"/>
      <c r="JAK28" s="31"/>
      <c r="JAL28" s="31"/>
      <c r="JAM28" s="31"/>
      <c r="JAN28" s="31"/>
      <c r="JAO28" s="31"/>
      <c r="JAP28" s="31"/>
      <c r="JAQ28" s="31"/>
      <c r="JAR28" s="31"/>
      <c r="JAS28" s="31"/>
      <c r="JAT28" s="31"/>
      <c r="JAU28" s="31"/>
      <c r="JAV28" s="31"/>
      <c r="JAW28" s="31"/>
      <c r="JAX28" s="31"/>
      <c r="JAY28" s="31"/>
      <c r="JAZ28" s="31"/>
      <c r="JBA28" s="31"/>
      <c r="JBB28" s="31"/>
      <c r="JBC28" s="31"/>
      <c r="JBD28" s="31"/>
      <c r="JBE28" s="31"/>
      <c r="JBF28" s="31"/>
      <c r="JBG28" s="31"/>
      <c r="JBH28" s="31"/>
      <c r="JBI28" s="31"/>
      <c r="JBJ28" s="31"/>
      <c r="JBK28" s="31"/>
      <c r="JBL28" s="31"/>
      <c r="JBM28" s="31"/>
      <c r="JBN28" s="31"/>
      <c r="JBO28" s="31"/>
      <c r="JBP28" s="31"/>
      <c r="JBQ28" s="31"/>
      <c r="JBR28" s="31"/>
      <c r="JBS28" s="31"/>
      <c r="JBT28" s="31"/>
      <c r="JBU28" s="31"/>
      <c r="JBV28" s="31"/>
      <c r="JBW28" s="31"/>
      <c r="JBX28" s="31"/>
      <c r="JBY28" s="31"/>
      <c r="JBZ28" s="31"/>
      <c r="JCA28" s="31"/>
      <c r="JCB28" s="31"/>
      <c r="JCC28" s="31"/>
      <c r="JCD28" s="31"/>
      <c r="JCE28" s="31"/>
      <c r="JCF28" s="31"/>
      <c r="JCG28" s="31"/>
      <c r="JCH28" s="31"/>
      <c r="JCI28" s="31"/>
      <c r="JCJ28" s="31"/>
      <c r="JCK28" s="31"/>
      <c r="JCL28" s="31"/>
      <c r="JCM28" s="31"/>
      <c r="JCN28" s="31"/>
      <c r="JCO28" s="31"/>
      <c r="JCP28" s="31"/>
      <c r="JCQ28" s="31"/>
      <c r="JCR28" s="31"/>
      <c r="JCS28" s="31"/>
      <c r="JCT28" s="31"/>
      <c r="JCU28" s="31"/>
      <c r="JCV28" s="31"/>
      <c r="JCW28" s="31"/>
      <c r="JCX28" s="31"/>
      <c r="JCY28" s="31"/>
      <c r="JCZ28" s="31"/>
      <c r="JDA28" s="31"/>
      <c r="JDB28" s="31"/>
      <c r="JDC28" s="31"/>
      <c r="JDD28" s="31"/>
      <c r="JDE28" s="31"/>
      <c r="JDF28" s="31"/>
      <c r="JDG28" s="31"/>
      <c r="JDH28" s="31"/>
      <c r="JDI28" s="31"/>
      <c r="JDJ28" s="31"/>
      <c r="JDK28" s="31"/>
      <c r="JDL28" s="31"/>
      <c r="JDM28" s="31"/>
      <c r="JDN28" s="31"/>
      <c r="JDO28" s="31"/>
      <c r="JDP28" s="31"/>
      <c r="JDQ28" s="31"/>
      <c r="JDR28" s="31"/>
      <c r="JDS28" s="31"/>
      <c r="JDT28" s="31"/>
      <c r="JDU28" s="31"/>
      <c r="JDV28" s="31"/>
      <c r="JDW28" s="31"/>
      <c r="JDX28" s="31"/>
      <c r="JDY28" s="31"/>
      <c r="JDZ28" s="31"/>
      <c r="JEA28" s="31"/>
      <c r="JEB28" s="31"/>
      <c r="JEC28" s="31"/>
      <c r="JED28" s="31"/>
      <c r="JEE28" s="31"/>
      <c r="JEF28" s="31"/>
      <c r="JEG28" s="31"/>
      <c r="JEH28" s="31"/>
      <c r="JEI28" s="31"/>
      <c r="JEJ28" s="31"/>
      <c r="JEK28" s="31"/>
      <c r="JEL28" s="31"/>
      <c r="JEM28" s="31"/>
      <c r="JEN28" s="31"/>
      <c r="JEO28" s="31"/>
      <c r="JEP28" s="31"/>
      <c r="JEQ28" s="31"/>
      <c r="JER28" s="31"/>
      <c r="JES28" s="31"/>
      <c r="JET28" s="31"/>
      <c r="JEU28" s="31"/>
      <c r="JEV28" s="31"/>
      <c r="JEW28" s="31"/>
      <c r="JEX28" s="31"/>
      <c r="JEY28" s="31"/>
      <c r="JEZ28" s="31"/>
      <c r="JFA28" s="31"/>
      <c r="JFB28" s="31"/>
      <c r="JFC28" s="31"/>
      <c r="JFD28" s="31"/>
      <c r="JFE28" s="31"/>
      <c r="JFF28" s="31"/>
      <c r="JFG28" s="31"/>
      <c r="JFH28" s="31"/>
      <c r="JFI28" s="31"/>
      <c r="JFJ28" s="31"/>
      <c r="JFK28" s="31"/>
      <c r="JFL28" s="31"/>
      <c r="JFM28" s="31"/>
      <c r="JFN28" s="31"/>
      <c r="JFO28" s="31"/>
      <c r="JFP28" s="31"/>
      <c r="JFQ28" s="31"/>
      <c r="JFR28" s="31"/>
      <c r="JFS28" s="31"/>
      <c r="JFT28" s="31"/>
      <c r="JFU28" s="31"/>
      <c r="JFV28" s="31"/>
      <c r="JFW28" s="31"/>
      <c r="JFX28" s="31"/>
      <c r="JFY28" s="31"/>
      <c r="JFZ28" s="31"/>
      <c r="JGA28" s="31"/>
      <c r="JGB28" s="31"/>
      <c r="JGC28" s="31"/>
      <c r="JGD28" s="31"/>
      <c r="JGE28" s="31"/>
      <c r="JGF28" s="31"/>
      <c r="JGG28" s="31"/>
      <c r="JGH28" s="31"/>
      <c r="JGI28" s="31"/>
      <c r="JGJ28" s="31"/>
      <c r="JGK28" s="31"/>
      <c r="JGL28" s="31"/>
      <c r="JGM28" s="31"/>
      <c r="JGN28" s="31"/>
      <c r="JGO28" s="31"/>
      <c r="JGP28" s="31"/>
      <c r="JGQ28" s="31"/>
      <c r="JGR28" s="31"/>
      <c r="JGS28" s="31"/>
      <c r="JGT28" s="31"/>
      <c r="JGU28" s="31"/>
      <c r="JGV28" s="31"/>
      <c r="JGW28" s="31"/>
      <c r="JGX28" s="31"/>
      <c r="JGY28" s="31"/>
      <c r="JGZ28" s="31"/>
      <c r="JHA28" s="31"/>
      <c r="JHB28" s="31"/>
      <c r="JHC28" s="31"/>
      <c r="JHD28" s="31"/>
      <c r="JHE28" s="31"/>
      <c r="JHF28" s="31"/>
      <c r="JHG28" s="31"/>
      <c r="JHH28" s="31"/>
      <c r="JHI28" s="31"/>
      <c r="JHJ28" s="31"/>
      <c r="JHK28" s="31"/>
      <c r="JHL28" s="31"/>
      <c r="JHM28" s="31"/>
      <c r="JHN28" s="31"/>
      <c r="JHO28" s="31"/>
      <c r="JHP28" s="31"/>
      <c r="JHQ28" s="31"/>
      <c r="JHR28" s="31"/>
      <c r="JHS28" s="31"/>
      <c r="JHT28" s="31"/>
      <c r="JHU28" s="31"/>
      <c r="JHV28" s="31"/>
      <c r="JHW28" s="31"/>
      <c r="JHX28" s="31"/>
      <c r="JHY28" s="31"/>
      <c r="JHZ28" s="31"/>
      <c r="JIA28" s="31"/>
      <c r="JIB28" s="31"/>
      <c r="JIC28" s="31"/>
      <c r="JID28" s="31"/>
      <c r="JIE28" s="31"/>
      <c r="JIF28" s="31"/>
      <c r="JIG28" s="31"/>
      <c r="JIH28" s="31"/>
      <c r="JII28" s="31"/>
      <c r="JIJ28" s="31"/>
      <c r="JIK28" s="31"/>
      <c r="JIL28" s="31"/>
      <c r="JIM28" s="31"/>
      <c r="JIN28" s="31"/>
      <c r="JIO28" s="31"/>
      <c r="JIP28" s="31"/>
      <c r="JIQ28" s="31"/>
      <c r="JIR28" s="31"/>
      <c r="JIS28" s="31"/>
      <c r="JIT28" s="31"/>
      <c r="JIU28" s="31"/>
      <c r="JIV28" s="31"/>
      <c r="JIW28" s="31"/>
      <c r="JIX28" s="31"/>
      <c r="JIY28" s="31"/>
      <c r="JIZ28" s="31"/>
      <c r="JJA28" s="31"/>
      <c r="JJB28" s="31"/>
      <c r="JJC28" s="31"/>
      <c r="JJD28" s="31"/>
      <c r="JJE28" s="31"/>
      <c r="JJF28" s="31"/>
      <c r="JJG28" s="31"/>
      <c r="JJH28" s="31"/>
      <c r="JJI28" s="31"/>
      <c r="JJJ28" s="31"/>
      <c r="JJK28" s="31"/>
      <c r="JJL28" s="31"/>
      <c r="JJM28" s="31"/>
      <c r="JJN28" s="31"/>
      <c r="JJO28" s="31"/>
      <c r="JJP28" s="31"/>
      <c r="JJQ28" s="31"/>
      <c r="JJR28" s="31"/>
      <c r="JJS28" s="31"/>
      <c r="JJT28" s="31"/>
      <c r="JJU28" s="31"/>
      <c r="JJV28" s="31"/>
      <c r="JJW28" s="31"/>
      <c r="JJX28" s="31"/>
      <c r="JJY28" s="31"/>
      <c r="JJZ28" s="31"/>
      <c r="JKA28" s="31"/>
      <c r="JKB28" s="31"/>
      <c r="JKC28" s="31"/>
      <c r="JKD28" s="31"/>
      <c r="JKE28" s="31"/>
      <c r="JKF28" s="31"/>
      <c r="JKG28" s="31"/>
      <c r="JKH28" s="31"/>
      <c r="JKI28" s="31"/>
      <c r="JKJ28" s="31"/>
      <c r="JKK28" s="31"/>
      <c r="JKL28" s="31"/>
      <c r="JKM28" s="31"/>
      <c r="JKN28" s="31"/>
      <c r="JKO28" s="31"/>
      <c r="JKP28" s="31"/>
      <c r="JKQ28" s="31"/>
      <c r="JKR28" s="31"/>
      <c r="JKS28" s="31"/>
      <c r="JKT28" s="31"/>
      <c r="JKU28" s="31"/>
      <c r="JKV28" s="31"/>
      <c r="JKW28" s="31"/>
      <c r="JKX28" s="31"/>
      <c r="JKY28" s="31"/>
      <c r="JKZ28" s="31"/>
      <c r="JLA28" s="31"/>
      <c r="JLB28" s="31"/>
      <c r="JLC28" s="31"/>
      <c r="JLD28" s="31"/>
      <c r="JLE28" s="31"/>
      <c r="JLF28" s="31"/>
      <c r="JLG28" s="31"/>
      <c r="JLH28" s="31"/>
      <c r="JLI28" s="31"/>
      <c r="JLJ28" s="31"/>
      <c r="JLK28" s="31"/>
      <c r="JLL28" s="31"/>
      <c r="JLM28" s="31"/>
      <c r="JLN28" s="31"/>
      <c r="JLO28" s="31"/>
      <c r="JLP28" s="31"/>
      <c r="JLQ28" s="31"/>
      <c r="JLR28" s="31"/>
      <c r="JLS28" s="31"/>
      <c r="JLT28" s="31"/>
      <c r="JLU28" s="31"/>
      <c r="JLV28" s="31"/>
      <c r="JLW28" s="31"/>
      <c r="JLX28" s="31"/>
      <c r="JLY28" s="31"/>
      <c r="JLZ28" s="31"/>
      <c r="JMA28" s="31"/>
      <c r="JMB28" s="31"/>
      <c r="JMC28" s="31"/>
      <c r="JMD28" s="31"/>
      <c r="JME28" s="31"/>
      <c r="JMF28" s="31"/>
      <c r="JMG28" s="31"/>
      <c r="JMH28" s="31"/>
      <c r="JMI28" s="31"/>
      <c r="JMJ28" s="31"/>
      <c r="JMK28" s="31"/>
      <c r="JML28" s="31"/>
      <c r="JMM28" s="31"/>
      <c r="JMN28" s="31"/>
      <c r="JMO28" s="31"/>
      <c r="JMP28" s="31"/>
      <c r="JMQ28" s="31"/>
      <c r="JMR28" s="31"/>
      <c r="JMS28" s="31"/>
      <c r="JMT28" s="31"/>
      <c r="JMU28" s="31"/>
      <c r="JMV28" s="31"/>
      <c r="JMW28" s="31"/>
      <c r="JMX28" s="31"/>
      <c r="JMY28" s="31"/>
      <c r="JMZ28" s="31"/>
      <c r="JNA28" s="31"/>
      <c r="JNB28" s="31"/>
      <c r="JNC28" s="31"/>
      <c r="JND28" s="31"/>
      <c r="JNE28" s="31"/>
      <c r="JNF28" s="31"/>
      <c r="JNG28" s="31"/>
      <c r="JNH28" s="31"/>
      <c r="JNI28" s="31"/>
      <c r="JNJ28" s="31"/>
      <c r="JNK28" s="31"/>
      <c r="JNL28" s="31"/>
      <c r="JNM28" s="31"/>
      <c r="JNN28" s="31"/>
      <c r="JNO28" s="31"/>
      <c r="JNP28" s="31"/>
      <c r="JNQ28" s="31"/>
      <c r="JNR28" s="31"/>
      <c r="JNS28" s="31"/>
      <c r="JNT28" s="31"/>
      <c r="JNU28" s="31"/>
      <c r="JNV28" s="31"/>
      <c r="JNW28" s="31"/>
      <c r="JNX28" s="31"/>
      <c r="JNY28" s="31"/>
      <c r="JNZ28" s="31"/>
      <c r="JOA28" s="31"/>
      <c r="JOB28" s="31"/>
      <c r="JOC28" s="31"/>
      <c r="JOD28" s="31"/>
      <c r="JOE28" s="31"/>
      <c r="JOF28" s="31"/>
      <c r="JOG28" s="31"/>
      <c r="JOH28" s="31"/>
      <c r="JOI28" s="31"/>
      <c r="JOJ28" s="31"/>
      <c r="JOK28" s="31"/>
      <c r="JOL28" s="31"/>
      <c r="JOM28" s="31"/>
      <c r="JON28" s="31"/>
      <c r="JOO28" s="31"/>
      <c r="JOP28" s="31"/>
      <c r="JOQ28" s="31"/>
      <c r="JOR28" s="31"/>
      <c r="JOS28" s="31"/>
      <c r="JOT28" s="31"/>
      <c r="JOU28" s="31"/>
      <c r="JOV28" s="31"/>
      <c r="JOW28" s="31"/>
      <c r="JOX28" s="31"/>
      <c r="JOY28" s="31"/>
      <c r="JOZ28" s="31"/>
      <c r="JPA28" s="31"/>
      <c r="JPB28" s="31"/>
      <c r="JPC28" s="31"/>
      <c r="JPD28" s="31"/>
      <c r="JPE28" s="31"/>
      <c r="JPF28" s="31"/>
      <c r="JPG28" s="31"/>
      <c r="JPH28" s="31"/>
      <c r="JPI28" s="31"/>
      <c r="JPJ28" s="31"/>
      <c r="JPK28" s="31"/>
      <c r="JPL28" s="31"/>
      <c r="JPM28" s="31"/>
      <c r="JPN28" s="31"/>
      <c r="JPO28" s="31"/>
      <c r="JPP28" s="31"/>
      <c r="JPQ28" s="31"/>
      <c r="JPR28" s="31"/>
      <c r="JPS28" s="31"/>
      <c r="JPT28" s="31"/>
      <c r="JPU28" s="31"/>
      <c r="JPV28" s="31"/>
      <c r="JPW28" s="31"/>
      <c r="JPX28" s="31"/>
      <c r="JPY28" s="31"/>
      <c r="JPZ28" s="31"/>
      <c r="JQA28" s="31"/>
      <c r="JQB28" s="31"/>
      <c r="JQC28" s="31"/>
      <c r="JQD28" s="31"/>
      <c r="JQE28" s="31"/>
      <c r="JQF28" s="31"/>
      <c r="JQG28" s="31"/>
      <c r="JQH28" s="31"/>
      <c r="JQI28" s="31"/>
      <c r="JQJ28" s="31"/>
      <c r="JQK28" s="31"/>
      <c r="JQL28" s="31"/>
      <c r="JQM28" s="31"/>
      <c r="JQN28" s="31"/>
      <c r="JQO28" s="31"/>
      <c r="JQP28" s="31"/>
      <c r="JQQ28" s="31"/>
      <c r="JQR28" s="31"/>
      <c r="JQS28" s="31"/>
      <c r="JQT28" s="31"/>
      <c r="JQU28" s="31"/>
      <c r="JQV28" s="31"/>
      <c r="JQW28" s="31"/>
      <c r="JQX28" s="31"/>
      <c r="JQY28" s="31"/>
      <c r="JQZ28" s="31"/>
      <c r="JRA28" s="31"/>
      <c r="JRB28" s="31"/>
      <c r="JRC28" s="31"/>
      <c r="JRD28" s="31"/>
      <c r="JRE28" s="31"/>
      <c r="JRF28" s="31"/>
      <c r="JRG28" s="31"/>
      <c r="JRH28" s="31"/>
      <c r="JRI28" s="31"/>
      <c r="JRJ28" s="31"/>
      <c r="JRK28" s="31"/>
      <c r="JRL28" s="31"/>
      <c r="JRM28" s="31"/>
      <c r="JRN28" s="31"/>
      <c r="JRO28" s="31"/>
      <c r="JRP28" s="31"/>
      <c r="JRQ28" s="31"/>
      <c r="JRR28" s="31"/>
      <c r="JRS28" s="31"/>
      <c r="JRT28" s="31"/>
      <c r="JRU28" s="31"/>
      <c r="JRV28" s="31"/>
      <c r="JRW28" s="31"/>
      <c r="JRX28" s="31"/>
      <c r="JRY28" s="31"/>
      <c r="JRZ28" s="31"/>
      <c r="JSA28" s="31"/>
      <c r="JSB28" s="31"/>
      <c r="JSC28" s="31"/>
      <c r="JSD28" s="31"/>
      <c r="JSE28" s="31"/>
      <c r="JSF28" s="31"/>
      <c r="JSG28" s="31"/>
      <c r="JSH28" s="31"/>
      <c r="JSI28" s="31"/>
      <c r="JSJ28" s="31"/>
      <c r="JSK28" s="31"/>
      <c r="JSL28" s="31"/>
      <c r="JSM28" s="31"/>
      <c r="JSN28" s="31"/>
      <c r="JSO28" s="31"/>
      <c r="JSP28" s="31"/>
      <c r="JSQ28" s="31"/>
      <c r="JSR28" s="31"/>
      <c r="JSS28" s="31"/>
      <c r="JST28" s="31"/>
      <c r="JSU28" s="31"/>
      <c r="JSV28" s="31"/>
      <c r="JSW28" s="31"/>
      <c r="JSX28" s="31"/>
      <c r="JSY28" s="31"/>
      <c r="JSZ28" s="31"/>
      <c r="JTA28" s="31"/>
      <c r="JTB28" s="31"/>
      <c r="JTC28" s="31"/>
      <c r="JTD28" s="31"/>
      <c r="JTE28" s="31"/>
      <c r="JTF28" s="31"/>
      <c r="JTG28" s="31"/>
      <c r="JTH28" s="31"/>
      <c r="JTI28" s="31"/>
      <c r="JTJ28" s="31"/>
      <c r="JTK28" s="31"/>
      <c r="JTL28" s="31"/>
      <c r="JTM28" s="31"/>
      <c r="JTN28" s="31"/>
      <c r="JTO28" s="31"/>
      <c r="JTP28" s="31"/>
      <c r="JTQ28" s="31"/>
      <c r="JTR28" s="31"/>
      <c r="JTS28" s="31"/>
      <c r="JTT28" s="31"/>
      <c r="JTU28" s="31"/>
      <c r="JTV28" s="31"/>
      <c r="JTW28" s="31"/>
      <c r="JTX28" s="31"/>
      <c r="JTY28" s="31"/>
      <c r="JTZ28" s="31"/>
      <c r="JUA28" s="31"/>
      <c r="JUB28" s="31"/>
      <c r="JUC28" s="31"/>
      <c r="JUD28" s="31"/>
      <c r="JUE28" s="31"/>
      <c r="JUF28" s="31"/>
      <c r="JUG28" s="31"/>
      <c r="JUH28" s="31"/>
      <c r="JUI28" s="31"/>
      <c r="JUJ28" s="31"/>
      <c r="JUK28" s="31"/>
      <c r="JUL28" s="31"/>
      <c r="JUM28" s="31"/>
      <c r="JUN28" s="31"/>
      <c r="JUO28" s="31"/>
      <c r="JUP28" s="31"/>
      <c r="JUQ28" s="31"/>
      <c r="JUR28" s="31"/>
      <c r="JUS28" s="31"/>
      <c r="JUT28" s="31"/>
      <c r="JUU28" s="31"/>
      <c r="JUV28" s="31"/>
      <c r="JUW28" s="31"/>
      <c r="JUX28" s="31"/>
      <c r="JUY28" s="31"/>
      <c r="JUZ28" s="31"/>
      <c r="JVA28" s="31"/>
      <c r="JVB28" s="31"/>
      <c r="JVC28" s="31"/>
      <c r="JVD28" s="31"/>
      <c r="JVE28" s="31"/>
      <c r="JVF28" s="31"/>
      <c r="JVG28" s="31"/>
      <c r="JVH28" s="31"/>
      <c r="JVI28" s="31"/>
      <c r="JVJ28" s="31"/>
      <c r="JVK28" s="31"/>
      <c r="JVL28" s="31"/>
      <c r="JVM28" s="31"/>
      <c r="JVN28" s="31"/>
      <c r="JVO28" s="31"/>
      <c r="JVP28" s="31"/>
      <c r="JVQ28" s="31"/>
      <c r="JVR28" s="31"/>
      <c r="JVS28" s="31"/>
      <c r="JVT28" s="31"/>
      <c r="JVU28" s="31"/>
      <c r="JVV28" s="31"/>
      <c r="JVW28" s="31"/>
      <c r="JVX28" s="31"/>
      <c r="JVY28" s="31"/>
      <c r="JVZ28" s="31"/>
      <c r="JWA28" s="31"/>
      <c r="JWB28" s="31"/>
      <c r="JWC28" s="31"/>
      <c r="JWD28" s="31"/>
      <c r="JWE28" s="31"/>
      <c r="JWF28" s="31"/>
      <c r="JWG28" s="31"/>
      <c r="JWH28" s="31"/>
      <c r="JWI28" s="31"/>
      <c r="JWJ28" s="31"/>
      <c r="JWK28" s="31"/>
      <c r="JWL28" s="31"/>
      <c r="JWM28" s="31"/>
      <c r="JWN28" s="31"/>
      <c r="JWO28" s="31"/>
      <c r="JWP28" s="31"/>
      <c r="JWQ28" s="31"/>
      <c r="JWR28" s="31"/>
      <c r="JWS28" s="31"/>
      <c r="JWT28" s="31"/>
      <c r="JWU28" s="31"/>
      <c r="JWV28" s="31"/>
      <c r="JWW28" s="31"/>
      <c r="JWX28" s="31"/>
      <c r="JWY28" s="31"/>
      <c r="JWZ28" s="31"/>
      <c r="JXA28" s="31"/>
      <c r="JXB28" s="31"/>
      <c r="JXC28" s="31"/>
      <c r="JXD28" s="31"/>
      <c r="JXE28" s="31"/>
      <c r="JXF28" s="31"/>
      <c r="JXG28" s="31"/>
      <c r="JXH28" s="31"/>
      <c r="JXI28" s="31"/>
      <c r="JXJ28" s="31"/>
      <c r="JXK28" s="31"/>
      <c r="JXL28" s="31"/>
      <c r="JXM28" s="31"/>
      <c r="JXN28" s="31"/>
      <c r="JXO28" s="31"/>
      <c r="JXP28" s="31"/>
      <c r="JXQ28" s="31"/>
      <c r="JXR28" s="31"/>
      <c r="JXS28" s="31"/>
      <c r="JXT28" s="31"/>
      <c r="JXU28" s="31"/>
      <c r="JXV28" s="31"/>
      <c r="JXW28" s="31"/>
      <c r="JXX28" s="31"/>
      <c r="JXY28" s="31"/>
      <c r="JXZ28" s="31"/>
      <c r="JYA28" s="31"/>
      <c r="JYB28" s="31"/>
      <c r="JYC28" s="31"/>
      <c r="JYD28" s="31"/>
      <c r="JYE28" s="31"/>
      <c r="JYF28" s="31"/>
      <c r="JYG28" s="31"/>
      <c r="JYH28" s="31"/>
      <c r="JYI28" s="31"/>
      <c r="JYJ28" s="31"/>
      <c r="JYK28" s="31"/>
      <c r="JYL28" s="31"/>
      <c r="JYM28" s="31"/>
      <c r="JYN28" s="31"/>
      <c r="JYO28" s="31"/>
      <c r="JYP28" s="31"/>
      <c r="JYQ28" s="31"/>
      <c r="JYR28" s="31"/>
      <c r="JYS28" s="31"/>
      <c r="JYT28" s="31"/>
      <c r="JYU28" s="31"/>
      <c r="JYV28" s="31"/>
      <c r="JYW28" s="31"/>
      <c r="JYX28" s="31"/>
      <c r="JYY28" s="31"/>
      <c r="JYZ28" s="31"/>
      <c r="JZA28" s="31"/>
      <c r="JZB28" s="31"/>
      <c r="JZC28" s="31"/>
      <c r="JZD28" s="31"/>
      <c r="JZE28" s="31"/>
      <c r="JZF28" s="31"/>
      <c r="JZG28" s="31"/>
      <c r="JZH28" s="31"/>
      <c r="JZI28" s="31"/>
      <c r="JZJ28" s="31"/>
      <c r="JZK28" s="31"/>
      <c r="JZL28" s="31"/>
      <c r="JZM28" s="31"/>
      <c r="JZN28" s="31"/>
      <c r="JZO28" s="31"/>
      <c r="JZP28" s="31"/>
      <c r="JZQ28" s="31"/>
      <c r="JZR28" s="31"/>
      <c r="JZS28" s="31"/>
      <c r="JZT28" s="31"/>
      <c r="JZU28" s="31"/>
      <c r="JZV28" s="31"/>
      <c r="JZW28" s="31"/>
      <c r="JZX28" s="31"/>
      <c r="JZY28" s="31"/>
      <c r="JZZ28" s="31"/>
      <c r="KAA28" s="31"/>
      <c r="KAB28" s="31"/>
      <c r="KAC28" s="31"/>
      <c r="KAD28" s="31"/>
      <c r="KAE28" s="31"/>
      <c r="KAF28" s="31"/>
      <c r="KAG28" s="31"/>
      <c r="KAH28" s="31"/>
      <c r="KAI28" s="31"/>
      <c r="KAJ28" s="31"/>
      <c r="KAK28" s="31"/>
      <c r="KAL28" s="31"/>
      <c r="KAM28" s="31"/>
      <c r="KAN28" s="31"/>
      <c r="KAO28" s="31"/>
      <c r="KAP28" s="31"/>
      <c r="KAQ28" s="31"/>
      <c r="KAR28" s="31"/>
      <c r="KAS28" s="31"/>
      <c r="KAT28" s="31"/>
      <c r="KAU28" s="31"/>
      <c r="KAV28" s="31"/>
      <c r="KAW28" s="31"/>
      <c r="KAX28" s="31"/>
      <c r="KAY28" s="31"/>
      <c r="KAZ28" s="31"/>
      <c r="KBA28" s="31"/>
      <c r="KBB28" s="31"/>
      <c r="KBC28" s="31"/>
      <c r="KBD28" s="31"/>
      <c r="KBE28" s="31"/>
      <c r="KBF28" s="31"/>
      <c r="KBG28" s="31"/>
      <c r="KBH28" s="31"/>
      <c r="KBI28" s="31"/>
      <c r="KBJ28" s="31"/>
      <c r="KBK28" s="31"/>
      <c r="KBL28" s="31"/>
      <c r="KBM28" s="31"/>
      <c r="KBN28" s="31"/>
      <c r="KBO28" s="31"/>
      <c r="KBP28" s="31"/>
      <c r="KBQ28" s="31"/>
      <c r="KBR28" s="31"/>
      <c r="KBS28" s="31"/>
      <c r="KBT28" s="31"/>
      <c r="KBU28" s="31"/>
      <c r="KBV28" s="31"/>
      <c r="KBW28" s="31"/>
      <c r="KBX28" s="31"/>
      <c r="KBY28" s="31"/>
      <c r="KBZ28" s="31"/>
      <c r="KCA28" s="31"/>
      <c r="KCB28" s="31"/>
      <c r="KCC28" s="31"/>
      <c r="KCD28" s="31"/>
      <c r="KCE28" s="31"/>
      <c r="KCF28" s="31"/>
      <c r="KCG28" s="31"/>
      <c r="KCH28" s="31"/>
      <c r="KCI28" s="31"/>
      <c r="KCJ28" s="31"/>
      <c r="KCK28" s="31"/>
      <c r="KCL28" s="31"/>
      <c r="KCM28" s="31"/>
      <c r="KCN28" s="31"/>
      <c r="KCO28" s="31"/>
      <c r="KCP28" s="31"/>
      <c r="KCQ28" s="31"/>
      <c r="KCR28" s="31"/>
      <c r="KCS28" s="31"/>
      <c r="KCT28" s="31"/>
      <c r="KCU28" s="31"/>
      <c r="KCV28" s="31"/>
      <c r="KCW28" s="31"/>
      <c r="KCX28" s="31"/>
      <c r="KCY28" s="31"/>
      <c r="KCZ28" s="31"/>
      <c r="KDA28" s="31"/>
      <c r="KDB28" s="31"/>
      <c r="KDC28" s="31"/>
      <c r="KDD28" s="31"/>
      <c r="KDE28" s="31"/>
      <c r="KDF28" s="31"/>
      <c r="KDG28" s="31"/>
      <c r="KDH28" s="31"/>
      <c r="KDI28" s="31"/>
      <c r="KDJ28" s="31"/>
      <c r="KDK28" s="31"/>
      <c r="KDL28" s="31"/>
      <c r="KDM28" s="31"/>
      <c r="KDN28" s="31"/>
      <c r="KDO28" s="31"/>
      <c r="KDP28" s="31"/>
      <c r="KDQ28" s="31"/>
      <c r="KDR28" s="31"/>
      <c r="KDS28" s="31"/>
      <c r="KDT28" s="31"/>
      <c r="KDU28" s="31"/>
      <c r="KDV28" s="31"/>
      <c r="KDW28" s="31"/>
      <c r="KDX28" s="31"/>
      <c r="KDY28" s="31"/>
      <c r="KDZ28" s="31"/>
      <c r="KEA28" s="31"/>
      <c r="KEB28" s="31"/>
      <c r="KEC28" s="31"/>
      <c r="KED28" s="31"/>
      <c r="KEE28" s="31"/>
      <c r="KEF28" s="31"/>
      <c r="KEG28" s="31"/>
      <c r="KEH28" s="31"/>
      <c r="KEI28" s="31"/>
      <c r="KEJ28" s="31"/>
      <c r="KEK28" s="31"/>
      <c r="KEL28" s="31"/>
      <c r="KEM28" s="31"/>
      <c r="KEN28" s="31"/>
      <c r="KEO28" s="31"/>
      <c r="KEP28" s="31"/>
      <c r="KEQ28" s="31"/>
      <c r="KER28" s="31"/>
      <c r="KES28" s="31"/>
      <c r="KET28" s="31"/>
      <c r="KEU28" s="31"/>
      <c r="KEV28" s="31"/>
      <c r="KEW28" s="31"/>
      <c r="KEX28" s="31"/>
      <c r="KEY28" s="31"/>
      <c r="KEZ28" s="31"/>
      <c r="KFA28" s="31"/>
      <c r="KFB28" s="31"/>
      <c r="KFC28" s="31"/>
      <c r="KFD28" s="31"/>
      <c r="KFE28" s="31"/>
      <c r="KFF28" s="31"/>
      <c r="KFG28" s="31"/>
      <c r="KFH28" s="31"/>
      <c r="KFI28" s="31"/>
      <c r="KFJ28" s="31"/>
      <c r="KFK28" s="31"/>
      <c r="KFL28" s="31"/>
      <c r="KFM28" s="31"/>
      <c r="KFN28" s="31"/>
      <c r="KFO28" s="31"/>
      <c r="KFP28" s="31"/>
      <c r="KFQ28" s="31"/>
      <c r="KFR28" s="31"/>
      <c r="KFS28" s="31"/>
      <c r="KFT28" s="31"/>
      <c r="KFU28" s="31"/>
      <c r="KFV28" s="31"/>
      <c r="KFW28" s="31"/>
      <c r="KFX28" s="31"/>
      <c r="KFY28" s="31"/>
      <c r="KFZ28" s="31"/>
      <c r="KGA28" s="31"/>
      <c r="KGB28" s="31"/>
      <c r="KGC28" s="31"/>
      <c r="KGD28" s="31"/>
      <c r="KGE28" s="31"/>
      <c r="KGF28" s="31"/>
      <c r="KGG28" s="31"/>
      <c r="KGH28" s="31"/>
      <c r="KGI28" s="31"/>
      <c r="KGJ28" s="31"/>
      <c r="KGK28" s="31"/>
      <c r="KGL28" s="31"/>
      <c r="KGM28" s="31"/>
      <c r="KGN28" s="31"/>
      <c r="KGO28" s="31"/>
      <c r="KGP28" s="31"/>
      <c r="KGQ28" s="31"/>
      <c r="KGR28" s="31"/>
      <c r="KGS28" s="31"/>
      <c r="KGT28" s="31"/>
      <c r="KGU28" s="31"/>
      <c r="KGV28" s="31"/>
      <c r="KGW28" s="31"/>
      <c r="KGX28" s="31"/>
      <c r="KGY28" s="31"/>
      <c r="KGZ28" s="31"/>
      <c r="KHA28" s="31"/>
      <c r="KHB28" s="31"/>
      <c r="KHC28" s="31"/>
      <c r="KHD28" s="31"/>
      <c r="KHE28" s="31"/>
      <c r="KHF28" s="31"/>
      <c r="KHG28" s="31"/>
      <c r="KHH28" s="31"/>
      <c r="KHI28" s="31"/>
      <c r="KHJ28" s="31"/>
      <c r="KHK28" s="31"/>
      <c r="KHL28" s="31"/>
      <c r="KHM28" s="31"/>
      <c r="KHN28" s="31"/>
      <c r="KHO28" s="31"/>
      <c r="KHP28" s="31"/>
      <c r="KHQ28" s="31"/>
      <c r="KHR28" s="31"/>
      <c r="KHS28" s="31"/>
      <c r="KHT28" s="31"/>
      <c r="KHU28" s="31"/>
      <c r="KHV28" s="31"/>
      <c r="KHW28" s="31"/>
      <c r="KHX28" s="31"/>
      <c r="KHY28" s="31"/>
      <c r="KHZ28" s="31"/>
      <c r="KIA28" s="31"/>
      <c r="KIB28" s="31"/>
      <c r="KIC28" s="31"/>
      <c r="KID28" s="31"/>
      <c r="KIE28" s="31"/>
      <c r="KIF28" s="31"/>
      <c r="KIG28" s="31"/>
      <c r="KIH28" s="31"/>
      <c r="KII28" s="31"/>
      <c r="KIJ28" s="31"/>
      <c r="KIK28" s="31"/>
      <c r="KIL28" s="31"/>
      <c r="KIM28" s="31"/>
      <c r="KIN28" s="31"/>
      <c r="KIO28" s="31"/>
      <c r="KIP28" s="31"/>
      <c r="KIQ28" s="31"/>
      <c r="KIR28" s="31"/>
      <c r="KIS28" s="31"/>
      <c r="KIT28" s="31"/>
      <c r="KIU28" s="31"/>
      <c r="KIV28" s="31"/>
      <c r="KIW28" s="31"/>
      <c r="KIX28" s="31"/>
      <c r="KIY28" s="31"/>
      <c r="KIZ28" s="31"/>
      <c r="KJA28" s="31"/>
      <c r="KJB28" s="31"/>
      <c r="KJC28" s="31"/>
      <c r="KJD28" s="31"/>
      <c r="KJE28" s="31"/>
      <c r="KJF28" s="31"/>
      <c r="KJG28" s="31"/>
      <c r="KJH28" s="31"/>
      <c r="KJI28" s="31"/>
      <c r="KJJ28" s="31"/>
      <c r="KJK28" s="31"/>
      <c r="KJL28" s="31"/>
      <c r="KJM28" s="31"/>
      <c r="KJN28" s="31"/>
      <c r="KJO28" s="31"/>
      <c r="KJP28" s="31"/>
      <c r="KJQ28" s="31"/>
      <c r="KJR28" s="31"/>
      <c r="KJS28" s="31"/>
      <c r="KJT28" s="31"/>
      <c r="KJU28" s="31"/>
      <c r="KJV28" s="31"/>
      <c r="KJW28" s="31"/>
      <c r="KJX28" s="31"/>
      <c r="KJY28" s="31"/>
      <c r="KJZ28" s="31"/>
      <c r="KKA28" s="31"/>
      <c r="KKB28" s="31"/>
      <c r="KKC28" s="31"/>
      <c r="KKD28" s="31"/>
      <c r="KKE28" s="31"/>
      <c r="KKF28" s="31"/>
      <c r="KKG28" s="31"/>
      <c r="KKH28" s="31"/>
      <c r="KKI28" s="31"/>
      <c r="KKJ28" s="31"/>
      <c r="KKK28" s="31"/>
      <c r="KKL28" s="31"/>
      <c r="KKM28" s="31"/>
      <c r="KKN28" s="31"/>
      <c r="KKO28" s="31"/>
      <c r="KKP28" s="31"/>
      <c r="KKQ28" s="31"/>
      <c r="KKR28" s="31"/>
      <c r="KKS28" s="31"/>
      <c r="KKT28" s="31"/>
      <c r="KKU28" s="31"/>
      <c r="KKV28" s="31"/>
      <c r="KKW28" s="31"/>
      <c r="KKX28" s="31"/>
      <c r="KKY28" s="31"/>
      <c r="KKZ28" s="31"/>
      <c r="KLA28" s="31"/>
      <c r="KLB28" s="31"/>
      <c r="KLC28" s="31"/>
      <c r="KLD28" s="31"/>
      <c r="KLE28" s="31"/>
      <c r="KLF28" s="31"/>
      <c r="KLG28" s="31"/>
      <c r="KLH28" s="31"/>
      <c r="KLI28" s="31"/>
      <c r="KLJ28" s="31"/>
      <c r="KLK28" s="31"/>
      <c r="KLL28" s="31"/>
      <c r="KLM28" s="31"/>
      <c r="KLN28" s="31"/>
      <c r="KLO28" s="31"/>
      <c r="KLP28" s="31"/>
      <c r="KLQ28" s="31"/>
      <c r="KLR28" s="31"/>
      <c r="KLS28" s="31"/>
      <c r="KLT28" s="31"/>
      <c r="KLU28" s="31"/>
      <c r="KLV28" s="31"/>
      <c r="KLW28" s="31"/>
      <c r="KLX28" s="31"/>
      <c r="KLY28" s="31"/>
      <c r="KLZ28" s="31"/>
      <c r="KMA28" s="31"/>
      <c r="KMB28" s="31"/>
      <c r="KMC28" s="31"/>
      <c r="KMD28" s="31"/>
      <c r="KME28" s="31"/>
      <c r="KMF28" s="31"/>
      <c r="KMG28" s="31"/>
      <c r="KMH28" s="31"/>
      <c r="KMI28" s="31"/>
      <c r="KMJ28" s="31"/>
      <c r="KMK28" s="31"/>
      <c r="KML28" s="31"/>
      <c r="KMM28" s="31"/>
      <c r="KMN28" s="31"/>
      <c r="KMO28" s="31"/>
      <c r="KMP28" s="31"/>
      <c r="KMQ28" s="31"/>
      <c r="KMR28" s="31"/>
      <c r="KMS28" s="31"/>
      <c r="KMT28" s="31"/>
      <c r="KMU28" s="31"/>
      <c r="KMV28" s="31"/>
      <c r="KMW28" s="31"/>
      <c r="KMX28" s="31"/>
      <c r="KMY28" s="31"/>
      <c r="KMZ28" s="31"/>
      <c r="KNA28" s="31"/>
      <c r="KNB28" s="31"/>
      <c r="KNC28" s="31"/>
      <c r="KND28" s="31"/>
      <c r="KNE28" s="31"/>
      <c r="KNF28" s="31"/>
      <c r="KNG28" s="31"/>
      <c r="KNH28" s="31"/>
      <c r="KNI28" s="31"/>
      <c r="KNJ28" s="31"/>
      <c r="KNK28" s="31"/>
      <c r="KNL28" s="31"/>
      <c r="KNM28" s="31"/>
      <c r="KNN28" s="31"/>
      <c r="KNO28" s="31"/>
      <c r="KNP28" s="31"/>
      <c r="KNQ28" s="31"/>
      <c r="KNR28" s="31"/>
      <c r="KNS28" s="31"/>
      <c r="KNT28" s="31"/>
      <c r="KNU28" s="31"/>
      <c r="KNV28" s="31"/>
      <c r="KNW28" s="31"/>
      <c r="KNX28" s="31"/>
      <c r="KNY28" s="31"/>
      <c r="KNZ28" s="31"/>
      <c r="KOA28" s="31"/>
      <c r="KOB28" s="31"/>
      <c r="KOC28" s="31"/>
      <c r="KOD28" s="31"/>
      <c r="KOE28" s="31"/>
      <c r="KOF28" s="31"/>
      <c r="KOG28" s="31"/>
      <c r="KOH28" s="31"/>
      <c r="KOI28" s="31"/>
      <c r="KOJ28" s="31"/>
      <c r="KOK28" s="31"/>
      <c r="KOL28" s="31"/>
      <c r="KOM28" s="31"/>
      <c r="KON28" s="31"/>
      <c r="KOO28" s="31"/>
      <c r="KOP28" s="31"/>
      <c r="KOQ28" s="31"/>
      <c r="KOR28" s="31"/>
      <c r="KOS28" s="31"/>
      <c r="KOT28" s="31"/>
      <c r="KOU28" s="31"/>
      <c r="KOV28" s="31"/>
      <c r="KOW28" s="31"/>
      <c r="KOX28" s="31"/>
      <c r="KOY28" s="31"/>
      <c r="KOZ28" s="31"/>
      <c r="KPA28" s="31"/>
      <c r="KPB28" s="31"/>
      <c r="KPC28" s="31"/>
      <c r="KPD28" s="31"/>
      <c r="KPE28" s="31"/>
      <c r="KPF28" s="31"/>
      <c r="KPG28" s="31"/>
      <c r="KPH28" s="31"/>
      <c r="KPI28" s="31"/>
      <c r="KPJ28" s="31"/>
      <c r="KPK28" s="31"/>
      <c r="KPL28" s="31"/>
      <c r="KPM28" s="31"/>
      <c r="KPN28" s="31"/>
      <c r="KPO28" s="31"/>
      <c r="KPP28" s="31"/>
      <c r="KPQ28" s="31"/>
      <c r="KPR28" s="31"/>
      <c r="KPS28" s="31"/>
      <c r="KPT28" s="31"/>
      <c r="KPU28" s="31"/>
      <c r="KPV28" s="31"/>
      <c r="KPW28" s="31"/>
      <c r="KPX28" s="31"/>
      <c r="KPY28" s="31"/>
      <c r="KPZ28" s="31"/>
      <c r="KQA28" s="31"/>
      <c r="KQB28" s="31"/>
      <c r="KQC28" s="31"/>
      <c r="KQD28" s="31"/>
      <c r="KQE28" s="31"/>
      <c r="KQF28" s="31"/>
      <c r="KQG28" s="31"/>
      <c r="KQH28" s="31"/>
      <c r="KQI28" s="31"/>
      <c r="KQJ28" s="31"/>
      <c r="KQK28" s="31"/>
      <c r="KQL28" s="31"/>
      <c r="KQM28" s="31"/>
      <c r="KQN28" s="31"/>
      <c r="KQO28" s="31"/>
      <c r="KQP28" s="31"/>
      <c r="KQQ28" s="31"/>
      <c r="KQR28" s="31"/>
      <c r="KQS28" s="31"/>
      <c r="KQT28" s="31"/>
      <c r="KQU28" s="31"/>
      <c r="KQV28" s="31"/>
      <c r="KQW28" s="31"/>
      <c r="KQX28" s="31"/>
      <c r="KQY28" s="31"/>
      <c r="KQZ28" s="31"/>
      <c r="KRA28" s="31"/>
      <c r="KRB28" s="31"/>
      <c r="KRC28" s="31"/>
      <c r="KRD28" s="31"/>
      <c r="KRE28" s="31"/>
      <c r="KRF28" s="31"/>
      <c r="KRG28" s="31"/>
      <c r="KRH28" s="31"/>
      <c r="KRI28" s="31"/>
      <c r="KRJ28" s="31"/>
      <c r="KRK28" s="31"/>
      <c r="KRL28" s="31"/>
      <c r="KRM28" s="31"/>
      <c r="KRN28" s="31"/>
      <c r="KRO28" s="31"/>
      <c r="KRP28" s="31"/>
      <c r="KRQ28" s="31"/>
      <c r="KRR28" s="31"/>
      <c r="KRS28" s="31"/>
      <c r="KRT28" s="31"/>
      <c r="KRU28" s="31"/>
      <c r="KRV28" s="31"/>
      <c r="KRW28" s="31"/>
      <c r="KRX28" s="31"/>
      <c r="KRY28" s="31"/>
      <c r="KRZ28" s="31"/>
      <c r="KSA28" s="31"/>
      <c r="KSB28" s="31"/>
      <c r="KSC28" s="31"/>
      <c r="KSD28" s="31"/>
      <c r="KSE28" s="31"/>
      <c r="KSF28" s="31"/>
      <c r="KSG28" s="31"/>
      <c r="KSH28" s="31"/>
      <c r="KSI28" s="31"/>
      <c r="KSJ28" s="31"/>
      <c r="KSK28" s="31"/>
      <c r="KSL28" s="31"/>
      <c r="KSM28" s="31"/>
      <c r="KSN28" s="31"/>
      <c r="KSO28" s="31"/>
      <c r="KSP28" s="31"/>
      <c r="KSQ28" s="31"/>
      <c r="KSR28" s="31"/>
      <c r="KSS28" s="31"/>
      <c r="KST28" s="31"/>
      <c r="KSU28" s="31"/>
      <c r="KSV28" s="31"/>
      <c r="KSW28" s="31"/>
      <c r="KSX28" s="31"/>
      <c r="KSY28" s="31"/>
      <c r="KSZ28" s="31"/>
      <c r="KTA28" s="31"/>
      <c r="KTB28" s="31"/>
      <c r="KTC28" s="31"/>
      <c r="KTD28" s="31"/>
      <c r="KTE28" s="31"/>
      <c r="KTF28" s="31"/>
      <c r="KTG28" s="31"/>
      <c r="KTH28" s="31"/>
      <c r="KTI28" s="31"/>
      <c r="KTJ28" s="31"/>
      <c r="KTK28" s="31"/>
      <c r="KTL28" s="31"/>
      <c r="KTM28" s="31"/>
      <c r="KTN28" s="31"/>
      <c r="KTO28" s="31"/>
      <c r="KTP28" s="31"/>
      <c r="KTQ28" s="31"/>
      <c r="KTR28" s="31"/>
      <c r="KTS28" s="31"/>
      <c r="KTT28" s="31"/>
      <c r="KTU28" s="31"/>
      <c r="KTV28" s="31"/>
      <c r="KTW28" s="31"/>
      <c r="KTX28" s="31"/>
      <c r="KTY28" s="31"/>
      <c r="KTZ28" s="31"/>
      <c r="KUA28" s="31"/>
      <c r="KUB28" s="31"/>
      <c r="KUC28" s="31"/>
      <c r="KUD28" s="31"/>
      <c r="KUE28" s="31"/>
      <c r="KUF28" s="31"/>
      <c r="KUG28" s="31"/>
      <c r="KUH28" s="31"/>
      <c r="KUI28" s="31"/>
      <c r="KUJ28" s="31"/>
      <c r="KUK28" s="31"/>
      <c r="KUL28" s="31"/>
      <c r="KUM28" s="31"/>
      <c r="KUN28" s="31"/>
      <c r="KUO28" s="31"/>
      <c r="KUP28" s="31"/>
      <c r="KUQ28" s="31"/>
      <c r="KUR28" s="31"/>
      <c r="KUS28" s="31"/>
      <c r="KUT28" s="31"/>
      <c r="KUU28" s="31"/>
      <c r="KUV28" s="31"/>
      <c r="KUW28" s="31"/>
      <c r="KUX28" s="31"/>
      <c r="KUY28" s="31"/>
      <c r="KUZ28" s="31"/>
      <c r="KVA28" s="31"/>
      <c r="KVB28" s="31"/>
      <c r="KVC28" s="31"/>
      <c r="KVD28" s="31"/>
      <c r="KVE28" s="31"/>
      <c r="KVF28" s="31"/>
      <c r="KVG28" s="31"/>
      <c r="KVH28" s="31"/>
      <c r="KVI28" s="31"/>
      <c r="KVJ28" s="31"/>
      <c r="KVK28" s="31"/>
      <c r="KVL28" s="31"/>
      <c r="KVM28" s="31"/>
      <c r="KVN28" s="31"/>
      <c r="KVO28" s="31"/>
      <c r="KVP28" s="31"/>
      <c r="KVQ28" s="31"/>
      <c r="KVR28" s="31"/>
      <c r="KVS28" s="31"/>
      <c r="KVT28" s="31"/>
      <c r="KVU28" s="31"/>
      <c r="KVV28" s="31"/>
      <c r="KVW28" s="31"/>
      <c r="KVX28" s="31"/>
      <c r="KVY28" s="31"/>
      <c r="KVZ28" s="31"/>
      <c r="KWA28" s="31"/>
      <c r="KWB28" s="31"/>
      <c r="KWC28" s="31"/>
      <c r="KWD28" s="31"/>
      <c r="KWE28" s="31"/>
      <c r="KWF28" s="31"/>
      <c r="KWG28" s="31"/>
      <c r="KWH28" s="31"/>
      <c r="KWI28" s="31"/>
      <c r="KWJ28" s="31"/>
      <c r="KWK28" s="31"/>
      <c r="KWL28" s="31"/>
      <c r="KWM28" s="31"/>
      <c r="KWN28" s="31"/>
      <c r="KWO28" s="31"/>
      <c r="KWP28" s="31"/>
      <c r="KWQ28" s="31"/>
      <c r="KWR28" s="31"/>
      <c r="KWS28" s="31"/>
      <c r="KWT28" s="31"/>
      <c r="KWU28" s="31"/>
      <c r="KWV28" s="31"/>
      <c r="KWW28" s="31"/>
      <c r="KWX28" s="31"/>
      <c r="KWY28" s="31"/>
      <c r="KWZ28" s="31"/>
      <c r="KXA28" s="31"/>
      <c r="KXB28" s="31"/>
      <c r="KXC28" s="31"/>
      <c r="KXD28" s="31"/>
      <c r="KXE28" s="31"/>
      <c r="KXF28" s="31"/>
      <c r="KXG28" s="31"/>
      <c r="KXH28" s="31"/>
      <c r="KXI28" s="31"/>
      <c r="KXJ28" s="31"/>
      <c r="KXK28" s="31"/>
      <c r="KXL28" s="31"/>
      <c r="KXM28" s="31"/>
      <c r="KXN28" s="31"/>
      <c r="KXO28" s="31"/>
      <c r="KXP28" s="31"/>
      <c r="KXQ28" s="31"/>
      <c r="KXR28" s="31"/>
      <c r="KXS28" s="31"/>
      <c r="KXT28" s="31"/>
      <c r="KXU28" s="31"/>
      <c r="KXV28" s="31"/>
      <c r="KXW28" s="31"/>
      <c r="KXX28" s="31"/>
      <c r="KXY28" s="31"/>
      <c r="KXZ28" s="31"/>
      <c r="KYA28" s="31"/>
      <c r="KYB28" s="31"/>
      <c r="KYC28" s="31"/>
      <c r="KYD28" s="31"/>
      <c r="KYE28" s="31"/>
      <c r="KYF28" s="31"/>
      <c r="KYG28" s="31"/>
      <c r="KYH28" s="31"/>
      <c r="KYI28" s="31"/>
      <c r="KYJ28" s="31"/>
      <c r="KYK28" s="31"/>
      <c r="KYL28" s="31"/>
      <c r="KYM28" s="31"/>
      <c r="KYN28" s="31"/>
      <c r="KYO28" s="31"/>
      <c r="KYP28" s="31"/>
      <c r="KYQ28" s="31"/>
      <c r="KYR28" s="31"/>
      <c r="KYS28" s="31"/>
      <c r="KYT28" s="31"/>
      <c r="KYU28" s="31"/>
      <c r="KYV28" s="31"/>
      <c r="KYW28" s="31"/>
      <c r="KYX28" s="31"/>
      <c r="KYY28" s="31"/>
      <c r="KYZ28" s="31"/>
      <c r="KZA28" s="31"/>
      <c r="KZB28" s="31"/>
      <c r="KZC28" s="31"/>
      <c r="KZD28" s="31"/>
      <c r="KZE28" s="31"/>
      <c r="KZF28" s="31"/>
      <c r="KZG28" s="31"/>
      <c r="KZH28" s="31"/>
      <c r="KZI28" s="31"/>
      <c r="KZJ28" s="31"/>
      <c r="KZK28" s="31"/>
      <c r="KZL28" s="31"/>
      <c r="KZM28" s="31"/>
      <c r="KZN28" s="31"/>
      <c r="KZO28" s="31"/>
      <c r="KZP28" s="31"/>
      <c r="KZQ28" s="31"/>
      <c r="KZR28" s="31"/>
      <c r="KZS28" s="31"/>
      <c r="KZT28" s="31"/>
      <c r="KZU28" s="31"/>
      <c r="KZV28" s="31"/>
      <c r="KZW28" s="31"/>
      <c r="KZX28" s="31"/>
      <c r="KZY28" s="31"/>
      <c r="KZZ28" s="31"/>
      <c r="LAA28" s="31"/>
      <c r="LAB28" s="31"/>
      <c r="LAC28" s="31"/>
      <c r="LAD28" s="31"/>
      <c r="LAE28" s="31"/>
      <c r="LAF28" s="31"/>
      <c r="LAG28" s="31"/>
      <c r="LAH28" s="31"/>
      <c r="LAI28" s="31"/>
      <c r="LAJ28" s="31"/>
      <c r="LAK28" s="31"/>
      <c r="LAL28" s="31"/>
      <c r="LAM28" s="31"/>
      <c r="LAN28" s="31"/>
      <c r="LAO28" s="31"/>
      <c r="LAP28" s="31"/>
      <c r="LAQ28" s="31"/>
      <c r="LAR28" s="31"/>
      <c r="LAS28" s="31"/>
      <c r="LAT28" s="31"/>
      <c r="LAU28" s="31"/>
      <c r="LAV28" s="31"/>
      <c r="LAW28" s="31"/>
      <c r="LAX28" s="31"/>
      <c r="LAY28" s="31"/>
      <c r="LAZ28" s="31"/>
      <c r="LBA28" s="31"/>
      <c r="LBB28" s="31"/>
      <c r="LBC28" s="31"/>
      <c r="LBD28" s="31"/>
      <c r="LBE28" s="31"/>
      <c r="LBF28" s="31"/>
      <c r="LBG28" s="31"/>
      <c r="LBH28" s="31"/>
      <c r="LBI28" s="31"/>
      <c r="LBJ28" s="31"/>
      <c r="LBK28" s="31"/>
      <c r="LBL28" s="31"/>
      <c r="LBM28" s="31"/>
      <c r="LBN28" s="31"/>
      <c r="LBO28" s="31"/>
      <c r="LBP28" s="31"/>
      <c r="LBQ28" s="31"/>
      <c r="LBR28" s="31"/>
      <c r="LBS28" s="31"/>
      <c r="LBT28" s="31"/>
      <c r="LBU28" s="31"/>
      <c r="LBV28" s="31"/>
      <c r="LBW28" s="31"/>
      <c r="LBX28" s="31"/>
      <c r="LBY28" s="31"/>
      <c r="LBZ28" s="31"/>
      <c r="LCA28" s="31"/>
      <c r="LCB28" s="31"/>
      <c r="LCC28" s="31"/>
      <c r="LCD28" s="31"/>
      <c r="LCE28" s="31"/>
      <c r="LCF28" s="31"/>
      <c r="LCG28" s="31"/>
      <c r="LCH28" s="31"/>
      <c r="LCI28" s="31"/>
      <c r="LCJ28" s="31"/>
      <c r="LCK28" s="31"/>
      <c r="LCL28" s="31"/>
      <c r="LCM28" s="31"/>
      <c r="LCN28" s="31"/>
      <c r="LCO28" s="31"/>
      <c r="LCP28" s="31"/>
      <c r="LCQ28" s="31"/>
      <c r="LCR28" s="31"/>
      <c r="LCS28" s="31"/>
      <c r="LCT28" s="31"/>
      <c r="LCU28" s="31"/>
      <c r="LCV28" s="31"/>
      <c r="LCW28" s="31"/>
      <c r="LCX28" s="31"/>
      <c r="LCY28" s="31"/>
      <c r="LCZ28" s="31"/>
      <c r="LDA28" s="31"/>
      <c r="LDB28" s="31"/>
      <c r="LDC28" s="31"/>
      <c r="LDD28" s="31"/>
      <c r="LDE28" s="31"/>
      <c r="LDF28" s="31"/>
      <c r="LDG28" s="31"/>
      <c r="LDH28" s="31"/>
      <c r="LDI28" s="31"/>
      <c r="LDJ28" s="31"/>
      <c r="LDK28" s="31"/>
      <c r="LDL28" s="31"/>
      <c r="LDM28" s="31"/>
      <c r="LDN28" s="31"/>
      <c r="LDO28" s="31"/>
      <c r="LDP28" s="31"/>
      <c r="LDQ28" s="31"/>
      <c r="LDR28" s="31"/>
      <c r="LDS28" s="31"/>
      <c r="LDT28" s="31"/>
      <c r="LDU28" s="31"/>
      <c r="LDV28" s="31"/>
      <c r="LDW28" s="31"/>
      <c r="LDX28" s="31"/>
      <c r="LDY28" s="31"/>
      <c r="LDZ28" s="31"/>
      <c r="LEA28" s="31"/>
      <c r="LEB28" s="31"/>
      <c r="LEC28" s="31"/>
      <c r="LED28" s="31"/>
      <c r="LEE28" s="31"/>
      <c r="LEF28" s="31"/>
      <c r="LEG28" s="31"/>
      <c r="LEH28" s="31"/>
      <c r="LEI28" s="31"/>
      <c r="LEJ28" s="31"/>
      <c r="LEK28" s="31"/>
      <c r="LEL28" s="31"/>
      <c r="LEM28" s="31"/>
      <c r="LEN28" s="31"/>
      <c r="LEO28" s="31"/>
      <c r="LEP28" s="31"/>
      <c r="LEQ28" s="31"/>
      <c r="LER28" s="31"/>
      <c r="LES28" s="31"/>
      <c r="LET28" s="31"/>
      <c r="LEU28" s="31"/>
      <c r="LEV28" s="31"/>
      <c r="LEW28" s="31"/>
      <c r="LEX28" s="31"/>
      <c r="LEY28" s="31"/>
      <c r="LEZ28" s="31"/>
      <c r="LFA28" s="31"/>
      <c r="LFB28" s="31"/>
      <c r="LFC28" s="31"/>
      <c r="LFD28" s="31"/>
      <c r="LFE28" s="31"/>
      <c r="LFF28" s="31"/>
      <c r="LFG28" s="31"/>
      <c r="LFH28" s="31"/>
      <c r="LFI28" s="31"/>
      <c r="LFJ28" s="31"/>
      <c r="LFK28" s="31"/>
      <c r="LFL28" s="31"/>
      <c r="LFM28" s="31"/>
      <c r="LFN28" s="31"/>
      <c r="LFO28" s="31"/>
      <c r="LFP28" s="31"/>
      <c r="LFQ28" s="31"/>
      <c r="LFR28" s="31"/>
      <c r="LFS28" s="31"/>
      <c r="LFT28" s="31"/>
      <c r="LFU28" s="31"/>
      <c r="LFV28" s="31"/>
      <c r="LFW28" s="31"/>
      <c r="LFX28" s="31"/>
      <c r="LFY28" s="31"/>
      <c r="LFZ28" s="31"/>
      <c r="LGA28" s="31"/>
      <c r="LGB28" s="31"/>
      <c r="LGC28" s="31"/>
      <c r="LGD28" s="31"/>
      <c r="LGE28" s="31"/>
      <c r="LGF28" s="31"/>
      <c r="LGG28" s="31"/>
      <c r="LGH28" s="31"/>
      <c r="LGI28" s="31"/>
      <c r="LGJ28" s="31"/>
      <c r="LGK28" s="31"/>
      <c r="LGL28" s="31"/>
      <c r="LGM28" s="31"/>
      <c r="LGN28" s="31"/>
      <c r="LGO28" s="31"/>
      <c r="LGP28" s="31"/>
      <c r="LGQ28" s="31"/>
      <c r="LGR28" s="31"/>
      <c r="LGS28" s="31"/>
      <c r="LGT28" s="31"/>
      <c r="LGU28" s="31"/>
      <c r="LGV28" s="31"/>
      <c r="LGW28" s="31"/>
      <c r="LGX28" s="31"/>
      <c r="LGY28" s="31"/>
      <c r="LGZ28" s="31"/>
      <c r="LHA28" s="31"/>
      <c r="LHB28" s="31"/>
      <c r="LHC28" s="31"/>
      <c r="LHD28" s="31"/>
      <c r="LHE28" s="31"/>
      <c r="LHF28" s="31"/>
      <c r="LHG28" s="31"/>
      <c r="LHH28" s="31"/>
      <c r="LHI28" s="31"/>
      <c r="LHJ28" s="31"/>
      <c r="LHK28" s="31"/>
      <c r="LHL28" s="31"/>
      <c r="LHM28" s="31"/>
      <c r="LHN28" s="31"/>
      <c r="LHO28" s="31"/>
      <c r="LHP28" s="31"/>
      <c r="LHQ28" s="31"/>
      <c r="LHR28" s="31"/>
      <c r="LHS28" s="31"/>
      <c r="LHT28" s="31"/>
      <c r="LHU28" s="31"/>
      <c r="LHV28" s="31"/>
      <c r="LHW28" s="31"/>
      <c r="LHX28" s="31"/>
      <c r="LHY28" s="31"/>
      <c r="LHZ28" s="31"/>
      <c r="LIA28" s="31"/>
      <c r="LIB28" s="31"/>
      <c r="LIC28" s="31"/>
      <c r="LID28" s="31"/>
      <c r="LIE28" s="31"/>
      <c r="LIF28" s="31"/>
      <c r="LIG28" s="31"/>
      <c r="LIH28" s="31"/>
      <c r="LII28" s="31"/>
      <c r="LIJ28" s="31"/>
      <c r="LIK28" s="31"/>
      <c r="LIL28" s="31"/>
      <c r="LIM28" s="31"/>
      <c r="LIN28" s="31"/>
      <c r="LIO28" s="31"/>
      <c r="LIP28" s="31"/>
      <c r="LIQ28" s="31"/>
      <c r="LIR28" s="31"/>
      <c r="LIS28" s="31"/>
      <c r="LIT28" s="31"/>
      <c r="LIU28" s="31"/>
      <c r="LIV28" s="31"/>
      <c r="LIW28" s="31"/>
      <c r="LIX28" s="31"/>
      <c r="LIY28" s="31"/>
      <c r="LIZ28" s="31"/>
      <c r="LJA28" s="31"/>
      <c r="LJB28" s="31"/>
      <c r="LJC28" s="31"/>
      <c r="LJD28" s="31"/>
      <c r="LJE28" s="31"/>
      <c r="LJF28" s="31"/>
      <c r="LJG28" s="31"/>
      <c r="LJH28" s="31"/>
      <c r="LJI28" s="31"/>
      <c r="LJJ28" s="31"/>
      <c r="LJK28" s="31"/>
      <c r="LJL28" s="31"/>
      <c r="LJM28" s="31"/>
      <c r="LJN28" s="31"/>
      <c r="LJO28" s="31"/>
      <c r="LJP28" s="31"/>
      <c r="LJQ28" s="31"/>
      <c r="LJR28" s="31"/>
      <c r="LJS28" s="31"/>
      <c r="LJT28" s="31"/>
      <c r="LJU28" s="31"/>
      <c r="LJV28" s="31"/>
      <c r="LJW28" s="31"/>
      <c r="LJX28" s="31"/>
      <c r="LJY28" s="31"/>
      <c r="LJZ28" s="31"/>
      <c r="LKA28" s="31"/>
      <c r="LKB28" s="31"/>
      <c r="LKC28" s="31"/>
      <c r="LKD28" s="31"/>
      <c r="LKE28" s="31"/>
      <c r="LKF28" s="31"/>
      <c r="LKG28" s="31"/>
      <c r="LKH28" s="31"/>
      <c r="LKI28" s="31"/>
      <c r="LKJ28" s="31"/>
      <c r="LKK28" s="31"/>
      <c r="LKL28" s="31"/>
      <c r="LKM28" s="31"/>
      <c r="LKN28" s="31"/>
      <c r="LKO28" s="31"/>
      <c r="LKP28" s="31"/>
      <c r="LKQ28" s="31"/>
      <c r="LKR28" s="31"/>
      <c r="LKS28" s="31"/>
      <c r="LKT28" s="31"/>
      <c r="LKU28" s="31"/>
      <c r="LKV28" s="31"/>
      <c r="LKW28" s="31"/>
      <c r="LKX28" s="31"/>
      <c r="LKY28" s="31"/>
      <c r="LKZ28" s="31"/>
      <c r="LLA28" s="31"/>
      <c r="LLB28" s="31"/>
      <c r="LLC28" s="31"/>
      <c r="LLD28" s="31"/>
      <c r="LLE28" s="31"/>
      <c r="LLF28" s="31"/>
      <c r="LLG28" s="31"/>
      <c r="LLH28" s="31"/>
      <c r="LLI28" s="31"/>
      <c r="LLJ28" s="31"/>
      <c r="LLK28" s="31"/>
      <c r="LLL28" s="31"/>
      <c r="LLM28" s="31"/>
      <c r="LLN28" s="31"/>
      <c r="LLO28" s="31"/>
      <c r="LLP28" s="31"/>
      <c r="LLQ28" s="31"/>
      <c r="LLR28" s="31"/>
      <c r="LLS28" s="31"/>
      <c r="LLT28" s="31"/>
      <c r="LLU28" s="31"/>
      <c r="LLV28" s="31"/>
      <c r="LLW28" s="31"/>
      <c r="LLX28" s="31"/>
      <c r="LLY28" s="31"/>
      <c r="LLZ28" s="31"/>
      <c r="LMA28" s="31"/>
      <c r="LMB28" s="31"/>
      <c r="LMC28" s="31"/>
      <c r="LMD28" s="31"/>
      <c r="LME28" s="31"/>
      <c r="LMF28" s="31"/>
      <c r="LMG28" s="31"/>
      <c r="LMH28" s="31"/>
      <c r="LMI28" s="31"/>
      <c r="LMJ28" s="31"/>
      <c r="LMK28" s="31"/>
      <c r="LML28" s="31"/>
      <c r="LMM28" s="31"/>
      <c r="LMN28" s="31"/>
      <c r="LMO28" s="31"/>
      <c r="LMP28" s="31"/>
      <c r="LMQ28" s="31"/>
      <c r="LMR28" s="31"/>
      <c r="LMS28" s="31"/>
      <c r="LMT28" s="31"/>
      <c r="LMU28" s="31"/>
      <c r="LMV28" s="31"/>
      <c r="LMW28" s="31"/>
      <c r="LMX28" s="31"/>
      <c r="LMY28" s="31"/>
      <c r="LMZ28" s="31"/>
      <c r="LNA28" s="31"/>
      <c r="LNB28" s="31"/>
      <c r="LNC28" s="31"/>
      <c r="LND28" s="31"/>
      <c r="LNE28" s="31"/>
      <c r="LNF28" s="31"/>
      <c r="LNG28" s="31"/>
      <c r="LNH28" s="31"/>
      <c r="LNI28" s="31"/>
      <c r="LNJ28" s="31"/>
      <c r="LNK28" s="31"/>
      <c r="LNL28" s="31"/>
      <c r="LNM28" s="31"/>
      <c r="LNN28" s="31"/>
      <c r="LNO28" s="31"/>
      <c r="LNP28" s="31"/>
      <c r="LNQ28" s="31"/>
      <c r="LNR28" s="31"/>
      <c r="LNS28" s="31"/>
      <c r="LNT28" s="31"/>
      <c r="LNU28" s="31"/>
      <c r="LNV28" s="31"/>
      <c r="LNW28" s="31"/>
      <c r="LNX28" s="31"/>
      <c r="LNY28" s="31"/>
      <c r="LNZ28" s="31"/>
      <c r="LOA28" s="31"/>
      <c r="LOB28" s="31"/>
      <c r="LOC28" s="31"/>
      <c r="LOD28" s="31"/>
      <c r="LOE28" s="31"/>
      <c r="LOF28" s="31"/>
      <c r="LOG28" s="31"/>
      <c r="LOH28" s="31"/>
      <c r="LOI28" s="31"/>
      <c r="LOJ28" s="31"/>
      <c r="LOK28" s="31"/>
      <c r="LOL28" s="31"/>
      <c r="LOM28" s="31"/>
      <c r="LON28" s="31"/>
      <c r="LOO28" s="31"/>
      <c r="LOP28" s="31"/>
      <c r="LOQ28" s="31"/>
      <c r="LOR28" s="31"/>
      <c r="LOS28" s="31"/>
      <c r="LOT28" s="31"/>
      <c r="LOU28" s="31"/>
      <c r="LOV28" s="31"/>
      <c r="LOW28" s="31"/>
      <c r="LOX28" s="31"/>
      <c r="LOY28" s="31"/>
      <c r="LOZ28" s="31"/>
      <c r="LPA28" s="31"/>
      <c r="LPB28" s="31"/>
      <c r="LPC28" s="31"/>
      <c r="LPD28" s="31"/>
      <c r="LPE28" s="31"/>
      <c r="LPF28" s="31"/>
      <c r="LPG28" s="31"/>
      <c r="LPH28" s="31"/>
      <c r="LPI28" s="31"/>
      <c r="LPJ28" s="31"/>
      <c r="LPK28" s="31"/>
      <c r="LPL28" s="31"/>
      <c r="LPM28" s="31"/>
      <c r="LPN28" s="31"/>
      <c r="LPO28" s="31"/>
      <c r="LPP28" s="31"/>
      <c r="LPQ28" s="31"/>
      <c r="LPR28" s="31"/>
      <c r="LPS28" s="31"/>
      <c r="LPT28" s="31"/>
      <c r="LPU28" s="31"/>
      <c r="LPV28" s="31"/>
      <c r="LPW28" s="31"/>
      <c r="LPX28" s="31"/>
      <c r="LPY28" s="31"/>
      <c r="LPZ28" s="31"/>
      <c r="LQA28" s="31"/>
      <c r="LQB28" s="31"/>
      <c r="LQC28" s="31"/>
      <c r="LQD28" s="31"/>
      <c r="LQE28" s="31"/>
      <c r="LQF28" s="31"/>
      <c r="LQG28" s="31"/>
      <c r="LQH28" s="31"/>
      <c r="LQI28" s="31"/>
      <c r="LQJ28" s="31"/>
      <c r="LQK28" s="31"/>
      <c r="LQL28" s="31"/>
      <c r="LQM28" s="31"/>
      <c r="LQN28" s="31"/>
      <c r="LQO28" s="31"/>
      <c r="LQP28" s="31"/>
      <c r="LQQ28" s="31"/>
      <c r="LQR28" s="31"/>
      <c r="LQS28" s="31"/>
      <c r="LQT28" s="31"/>
      <c r="LQU28" s="31"/>
      <c r="LQV28" s="31"/>
      <c r="LQW28" s="31"/>
      <c r="LQX28" s="31"/>
      <c r="LQY28" s="31"/>
      <c r="LQZ28" s="31"/>
      <c r="LRA28" s="31"/>
      <c r="LRB28" s="31"/>
      <c r="LRC28" s="31"/>
      <c r="LRD28" s="31"/>
      <c r="LRE28" s="31"/>
      <c r="LRF28" s="31"/>
      <c r="LRG28" s="31"/>
      <c r="LRH28" s="31"/>
      <c r="LRI28" s="31"/>
      <c r="LRJ28" s="31"/>
      <c r="LRK28" s="31"/>
      <c r="LRL28" s="31"/>
      <c r="LRM28" s="31"/>
      <c r="LRN28" s="31"/>
      <c r="LRO28" s="31"/>
      <c r="LRP28" s="31"/>
      <c r="LRQ28" s="31"/>
      <c r="LRR28" s="31"/>
      <c r="LRS28" s="31"/>
      <c r="LRT28" s="31"/>
      <c r="LRU28" s="31"/>
      <c r="LRV28" s="31"/>
      <c r="LRW28" s="31"/>
      <c r="LRX28" s="31"/>
      <c r="LRY28" s="31"/>
      <c r="LRZ28" s="31"/>
      <c r="LSA28" s="31"/>
      <c r="LSB28" s="31"/>
      <c r="LSC28" s="31"/>
      <c r="LSD28" s="31"/>
      <c r="LSE28" s="31"/>
      <c r="LSF28" s="31"/>
      <c r="LSG28" s="31"/>
      <c r="LSH28" s="31"/>
      <c r="LSI28" s="31"/>
      <c r="LSJ28" s="31"/>
      <c r="LSK28" s="31"/>
      <c r="LSL28" s="31"/>
      <c r="LSM28" s="31"/>
      <c r="LSN28" s="31"/>
      <c r="LSO28" s="31"/>
      <c r="LSP28" s="31"/>
      <c r="LSQ28" s="31"/>
      <c r="LSR28" s="31"/>
      <c r="LSS28" s="31"/>
      <c r="LST28" s="31"/>
      <c r="LSU28" s="31"/>
      <c r="LSV28" s="31"/>
      <c r="LSW28" s="31"/>
      <c r="LSX28" s="31"/>
      <c r="LSY28" s="31"/>
      <c r="LSZ28" s="31"/>
      <c r="LTA28" s="31"/>
      <c r="LTB28" s="31"/>
      <c r="LTC28" s="31"/>
      <c r="LTD28" s="31"/>
      <c r="LTE28" s="31"/>
      <c r="LTF28" s="31"/>
      <c r="LTG28" s="31"/>
      <c r="LTH28" s="31"/>
      <c r="LTI28" s="31"/>
      <c r="LTJ28" s="31"/>
      <c r="LTK28" s="31"/>
      <c r="LTL28" s="31"/>
      <c r="LTM28" s="31"/>
      <c r="LTN28" s="31"/>
      <c r="LTO28" s="31"/>
      <c r="LTP28" s="31"/>
      <c r="LTQ28" s="31"/>
      <c r="LTR28" s="31"/>
      <c r="LTS28" s="31"/>
      <c r="LTT28" s="31"/>
      <c r="LTU28" s="31"/>
      <c r="LTV28" s="31"/>
      <c r="LTW28" s="31"/>
      <c r="LTX28" s="31"/>
      <c r="LTY28" s="31"/>
      <c r="LTZ28" s="31"/>
      <c r="LUA28" s="31"/>
      <c r="LUB28" s="31"/>
      <c r="LUC28" s="31"/>
      <c r="LUD28" s="31"/>
      <c r="LUE28" s="31"/>
      <c r="LUF28" s="31"/>
      <c r="LUG28" s="31"/>
      <c r="LUH28" s="31"/>
      <c r="LUI28" s="31"/>
      <c r="LUJ28" s="31"/>
      <c r="LUK28" s="31"/>
      <c r="LUL28" s="31"/>
      <c r="LUM28" s="31"/>
      <c r="LUN28" s="31"/>
      <c r="LUO28" s="31"/>
      <c r="LUP28" s="31"/>
      <c r="LUQ28" s="31"/>
      <c r="LUR28" s="31"/>
      <c r="LUS28" s="31"/>
      <c r="LUT28" s="31"/>
      <c r="LUU28" s="31"/>
      <c r="LUV28" s="31"/>
      <c r="LUW28" s="31"/>
      <c r="LUX28" s="31"/>
      <c r="LUY28" s="31"/>
      <c r="LUZ28" s="31"/>
      <c r="LVA28" s="31"/>
      <c r="LVB28" s="31"/>
      <c r="LVC28" s="31"/>
      <c r="LVD28" s="31"/>
      <c r="LVE28" s="31"/>
      <c r="LVF28" s="31"/>
      <c r="LVG28" s="31"/>
      <c r="LVH28" s="31"/>
      <c r="LVI28" s="31"/>
      <c r="LVJ28" s="31"/>
      <c r="LVK28" s="31"/>
      <c r="LVL28" s="31"/>
      <c r="LVM28" s="31"/>
      <c r="LVN28" s="31"/>
      <c r="LVO28" s="31"/>
      <c r="LVP28" s="31"/>
      <c r="LVQ28" s="31"/>
      <c r="LVR28" s="31"/>
      <c r="LVS28" s="31"/>
      <c r="LVT28" s="31"/>
      <c r="LVU28" s="31"/>
      <c r="LVV28" s="31"/>
      <c r="LVW28" s="31"/>
      <c r="LVX28" s="31"/>
      <c r="LVY28" s="31"/>
      <c r="LVZ28" s="31"/>
      <c r="LWA28" s="31"/>
      <c r="LWB28" s="31"/>
      <c r="LWC28" s="31"/>
      <c r="LWD28" s="31"/>
      <c r="LWE28" s="31"/>
      <c r="LWF28" s="31"/>
      <c r="LWG28" s="31"/>
      <c r="LWH28" s="31"/>
      <c r="LWI28" s="31"/>
      <c r="LWJ28" s="31"/>
      <c r="LWK28" s="31"/>
      <c r="LWL28" s="31"/>
      <c r="LWM28" s="31"/>
      <c r="LWN28" s="31"/>
      <c r="LWO28" s="31"/>
      <c r="LWP28" s="31"/>
      <c r="LWQ28" s="31"/>
      <c r="LWR28" s="31"/>
      <c r="LWS28" s="31"/>
      <c r="LWT28" s="31"/>
      <c r="LWU28" s="31"/>
      <c r="LWV28" s="31"/>
      <c r="LWW28" s="31"/>
      <c r="LWX28" s="31"/>
      <c r="LWY28" s="31"/>
      <c r="LWZ28" s="31"/>
      <c r="LXA28" s="31"/>
      <c r="LXB28" s="31"/>
      <c r="LXC28" s="31"/>
      <c r="LXD28" s="31"/>
      <c r="LXE28" s="31"/>
      <c r="LXF28" s="31"/>
      <c r="LXG28" s="31"/>
      <c r="LXH28" s="31"/>
      <c r="LXI28" s="31"/>
      <c r="LXJ28" s="31"/>
      <c r="LXK28" s="31"/>
      <c r="LXL28" s="31"/>
      <c r="LXM28" s="31"/>
      <c r="LXN28" s="31"/>
      <c r="LXO28" s="31"/>
      <c r="LXP28" s="31"/>
      <c r="LXQ28" s="31"/>
      <c r="LXR28" s="31"/>
      <c r="LXS28" s="31"/>
      <c r="LXT28" s="31"/>
      <c r="LXU28" s="31"/>
      <c r="LXV28" s="31"/>
      <c r="LXW28" s="31"/>
      <c r="LXX28" s="31"/>
      <c r="LXY28" s="31"/>
      <c r="LXZ28" s="31"/>
      <c r="LYA28" s="31"/>
      <c r="LYB28" s="31"/>
      <c r="LYC28" s="31"/>
      <c r="LYD28" s="31"/>
      <c r="LYE28" s="31"/>
      <c r="LYF28" s="31"/>
      <c r="LYG28" s="31"/>
      <c r="LYH28" s="31"/>
      <c r="LYI28" s="31"/>
      <c r="LYJ28" s="31"/>
      <c r="LYK28" s="31"/>
      <c r="LYL28" s="31"/>
      <c r="LYM28" s="31"/>
      <c r="LYN28" s="31"/>
      <c r="LYO28" s="31"/>
      <c r="LYP28" s="31"/>
      <c r="LYQ28" s="31"/>
      <c r="LYR28" s="31"/>
      <c r="LYS28" s="31"/>
      <c r="LYT28" s="31"/>
      <c r="LYU28" s="31"/>
      <c r="LYV28" s="31"/>
      <c r="LYW28" s="31"/>
      <c r="LYX28" s="31"/>
      <c r="LYY28" s="31"/>
      <c r="LYZ28" s="31"/>
      <c r="LZA28" s="31"/>
      <c r="LZB28" s="31"/>
      <c r="LZC28" s="31"/>
      <c r="LZD28" s="31"/>
      <c r="LZE28" s="31"/>
      <c r="LZF28" s="31"/>
      <c r="LZG28" s="31"/>
      <c r="LZH28" s="31"/>
      <c r="LZI28" s="31"/>
      <c r="LZJ28" s="31"/>
      <c r="LZK28" s="31"/>
      <c r="LZL28" s="31"/>
      <c r="LZM28" s="31"/>
      <c r="LZN28" s="31"/>
      <c r="LZO28" s="31"/>
      <c r="LZP28" s="31"/>
      <c r="LZQ28" s="31"/>
      <c r="LZR28" s="31"/>
      <c r="LZS28" s="31"/>
      <c r="LZT28" s="31"/>
      <c r="LZU28" s="31"/>
      <c r="LZV28" s="31"/>
      <c r="LZW28" s="31"/>
      <c r="LZX28" s="31"/>
      <c r="LZY28" s="31"/>
      <c r="LZZ28" s="31"/>
      <c r="MAA28" s="31"/>
      <c r="MAB28" s="31"/>
      <c r="MAC28" s="31"/>
      <c r="MAD28" s="31"/>
      <c r="MAE28" s="31"/>
      <c r="MAF28" s="31"/>
      <c r="MAG28" s="31"/>
      <c r="MAH28" s="31"/>
      <c r="MAI28" s="31"/>
      <c r="MAJ28" s="31"/>
      <c r="MAK28" s="31"/>
      <c r="MAL28" s="31"/>
      <c r="MAM28" s="31"/>
      <c r="MAN28" s="31"/>
      <c r="MAO28" s="31"/>
      <c r="MAP28" s="31"/>
      <c r="MAQ28" s="31"/>
      <c r="MAR28" s="31"/>
      <c r="MAS28" s="31"/>
      <c r="MAT28" s="31"/>
      <c r="MAU28" s="31"/>
      <c r="MAV28" s="31"/>
      <c r="MAW28" s="31"/>
      <c r="MAX28" s="31"/>
      <c r="MAY28" s="31"/>
      <c r="MAZ28" s="31"/>
      <c r="MBA28" s="31"/>
      <c r="MBB28" s="31"/>
      <c r="MBC28" s="31"/>
      <c r="MBD28" s="31"/>
      <c r="MBE28" s="31"/>
      <c r="MBF28" s="31"/>
      <c r="MBG28" s="31"/>
      <c r="MBH28" s="31"/>
      <c r="MBI28" s="31"/>
      <c r="MBJ28" s="31"/>
      <c r="MBK28" s="31"/>
      <c r="MBL28" s="31"/>
      <c r="MBM28" s="31"/>
      <c r="MBN28" s="31"/>
      <c r="MBO28" s="31"/>
      <c r="MBP28" s="31"/>
      <c r="MBQ28" s="31"/>
      <c r="MBR28" s="31"/>
      <c r="MBS28" s="31"/>
      <c r="MBT28" s="31"/>
      <c r="MBU28" s="31"/>
      <c r="MBV28" s="31"/>
      <c r="MBW28" s="31"/>
      <c r="MBX28" s="31"/>
      <c r="MBY28" s="31"/>
      <c r="MBZ28" s="31"/>
      <c r="MCA28" s="31"/>
      <c r="MCB28" s="31"/>
      <c r="MCC28" s="31"/>
      <c r="MCD28" s="31"/>
      <c r="MCE28" s="31"/>
      <c r="MCF28" s="31"/>
      <c r="MCG28" s="31"/>
      <c r="MCH28" s="31"/>
      <c r="MCI28" s="31"/>
      <c r="MCJ28" s="31"/>
      <c r="MCK28" s="31"/>
      <c r="MCL28" s="31"/>
      <c r="MCM28" s="31"/>
      <c r="MCN28" s="31"/>
      <c r="MCO28" s="31"/>
      <c r="MCP28" s="31"/>
      <c r="MCQ28" s="31"/>
      <c r="MCR28" s="31"/>
      <c r="MCS28" s="31"/>
      <c r="MCT28" s="31"/>
      <c r="MCU28" s="31"/>
      <c r="MCV28" s="31"/>
      <c r="MCW28" s="31"/>
      <c r="MCX28" s="31"/>
      <c r="MCY28" s="31"/>
      <c r="MCZ28" s="31"/>
      <c r="MDA28" s="31"/>
      <c r="MDB28" s="31"/>
      <c r="MDC28" s="31"/>
      <c r="MDD28" s="31"/>
      <c r="MDE28" s="31"/>
      <c r="MDF28" s="31"/>
      <c r="MDG28" s="31"/>
      <c r="MDH28" s="31"/>
      <c r="MDI28" s="31"/>
      <c r="MDJ28" s="31"/>
      <c r="MDK28" s="31"/>
      <c r="MDL28" s="31"/>
      <c r="MDM28" s="31"/>
      <c r="MDN28" s="31"/>
      <c r="MDO28" s="31"/>
      <c r="MDP28" s="31"/>
      <c r="MDQ28" s="31"/>
      <c r="MDR28" s="31"/>
      <c r="MDS28" s="31"/>
      <c r="MDT28" s="31"/>
      <c r="MDU28" s="31"/>
      <c r="MDV28" s="31"/>
      <c r="MDW28" s="31"/>
      <c r="MDX28" s="31"/>
      <c r="MDY28" s="31"/>
      <c r="MDZ28" s="31"/>
      <c r="MEA28" s="31"/>
      <c r="MEB28" s="31"/>
      <c r="MEC28" s="31"/>
      <c r="MED28" s="31"/>
      <c r="MEE28" s="31"/>
      <c r="MEF28" s="31"/>
      <c r="MEG28" s="31"/>
      <c r="MEH28" s="31"/>
      <c r="MEI28" s="31"/>
      <c r="MEJ28" s="31"/>
      <c r="MEK28" s="31"/>
      <c r="MEL28" s="31"/>
      <c r="MEM28" s="31"/>
      <c r="MEN28" s="31"/>
      <c r="MEO28" s="31"/>
      <c r="MEP28" s="31"/>
      <c r="MEQ28" s="31"/>
      <c r="MER28" s="31"/>
      <c r="MES28" s="31"/>
      <c r="MET28" s="31"/>
      <c r="MEU28" s="31"/>
      <c r="MEV28" s="31"/>
      <c r="MEW28" s="31"/>
      <c r="MEX28" s="31"/>
      <c r="MEY28" s="31"/>
      <c r="MEZ28" s="31"/>
      <c r="MFA28" s="31"/>
      <c r="MFB28" s="31"/>
      <c r="MFC28" s="31"/>
      <c r="MFD28" s="31"/>
      <c r="MFE28" s="31"/>
      <c r="MFF28" s="31"/>
      <c r="MFG28" s="31"/>
      <c r="MFH28" s="31"/>
      <c r="MFI28" s="31"/>
      <c r="MFJ28" s="31"/>
      <c r="MFK28" s="31"/>
      <c r="MFL28" s="31"/>
      <c r="MFM28" s="31"/>
      <c r="MFN28" s="31"/>
      <c r="MFO28" s="31"/>
      <c r="MFP28" s="31"/>
      <c r="MFQ28" s="31"/>
      <c r="MFR28" s="31"/>
      <c r="MFS28" s="31"/>
      <c r="MFT28" s="31"/>
      <c r="MFU28" s="31"/>
      <c r="MFV28" s="31"/>
      <c r="MFW28" s="31"/>
      <c r="MFX28" s="31"/>
      <c r="MFY28" s="31"/>
      <c r="MFZ28" s="31"/>
      <c r="MGA28" s="31"/>
      <c r="MGB28" s="31"/>
      <c r="MGC28" s="31"/>
      <c r="MGD28" s="31"/>
      <c r="MGE28" s="31"/>
      <c r="MGF28" s="31"/>
      <c r="MGG28" s="31"/>
      <c r="MGH28" s="31"/>
      <c r="MGI28" s="31"/>
      <c r="MGJ28" s="31"/>
      <c r="MGK28" s="31"/>
      <c r="MGL28" s="31"/>
      <c r="MGM28" s="31"/>
      <c r="MGN28" s="31"/>
      <c r="MGO28" s="31"/>
      <c r="MGP28" s="31"/>
      <c r="MGQ28" s="31"/>
      <c r="MGR28" s="31"/>
      <c r="MGS28" s="31"/>
      <c r="MGT28" s="31"/>
      <c r="MGU28" s="31"/>
      <c r="MGV28" s="31"/>
      <c r="MGW28" s="31"/>
      <c r="MGX28" s="31"/>
      <c r="MGY28" s="31"/>
      <c r="MGZ28" s="31"/>
      <c r="MHA28" s="31"/>
      <c r="MHB28" s="31"/>
      <c r="MHC28" s="31"/>
      <c r="MHD28" s="31"/>
      <c r="MHE28" s="31"/>
      <c r="MHF28" s="31"/>
      <c r="MHG28" s="31"/>
      <c r="MHH28" s="31"/>
      <c r="MHI28" s="31"/>
      <c r="MHJ28" s="31"/>
      <c r="MHK28" s="31"/>
      <c r="MHL28" s="31"/>
      <c r="MHM28" s="31"/>
      <c r="MHN28" s="31"/>
      <c r="MHO28" s="31"/>
      <c r="MHP28" s="31"/>
      <c r="MHQ28" s="31"/>
      <c r="MHR28" s="31"/>
      <c r="MHS28" s="31"/>
      <c r="MHT28" s="31"/>
      <c r="MHU28" s="31"/>
      <c r="MHV28" s="31"/>
      <c r="MHW28" s="31"/>
      <c r="MHX28" s="31"/>
      <c r="MHY28" s="31"/>
      <c r="MHZ28" s="31"/>
      <c r="MIA28" s="31"/>
      <c r="MIB28" s="31"/>
      <c r="MIC28" s="31"/>
      <c r="MID28" s="31"/>
      <c r="MIE28" s="31"/>
      <c r="MIF28" s="31"/>
      <c r="MIG28" s="31"/>
      <c r="MIH28" s="31"/>
      <c r="MII28" s="31"/>
      <c r="MIJ28" s="31"/>
      <c r="MIK28" s="31"/>
      <c r="MIL28" s="31"/>
      <c r="MIM28" s="31"/>
      <c r="MIN28" s="31"/>
      <c r="MIO28" s="31"/>
      <c r="MIP28" s="31"/>
      <c r="MIQ28" s="31"/>
      <c r="MIR28" s="31"/>
      <c r="MIS28" s="31"/>
      <c r="MIT28" s="31"/>
      <c r="MIU28" s="31"/>
      <c r="MIV28" s="31"/>
      <c r="MIW28" s="31"/>
      <c r="MIX28" s="31"/>
      <c r="MIY28" s="31"/>
      <c r="MIZ28" s="31"/>
      <c r="MJA28" s="31"/>
      <c r="MJB28" s="31"/>
      <c r="MJC28" s="31"/>
      <c r="MJD28" s="31"/>
      <c r="MJE28" s="31"/>
      <c r="MJF28" s="31"/>
      <c r="MJG28" s="31"/>
      <c r="MJH28" s="31"/>
      <c r="MJI28" s="31"/>
      <c r="MJJ28" s="31"/>
      <c r="MJK28" s="31"/>
      <c r="MJL28" s="31"/>
      <c r="MJM28" s="31"/>
      <c r="MJN28" s="31"/>
      <c r="MJO28" s="31"/>
      <c r="MJP28" s="31"/>
      <c r="MJQ28" s="31"/>
      <c r="MJR28" s="31"/>
      <c r="MJS28" s="31"/>
      <c r="MJT28" s="31"/>
      <c r="MJU28" s="31"/>
      <c r="MJV28" s="31"/>
      <c r="MJW28" s="31"/>
      <c r="MJX28" s="31"/>
      <c r="MJY28" s="31"/>
      <c r="MJZ28" s="31"/>
      <c r="MKA28" s="31"/>
      <c r="MKB28" s="31"/>
      <c r="MKC28" s="31"/>
      <c r="MKD28" s="31"/>
      <c r="MKE28" s="31"/>
      <c r="MKF28" s="31"/>
      <c r="MKG28" s="31"/>
      <c r="MKH28" s="31"/>
      <c r="MKI28" s="31"/>
      <c r="MKJ28" s="31"/>
      <c r="MKK28" s="31"/>
      <c r="MKL28" s="31"/>
      <c r="MKM28" s="31"/>
      <c r="MKN28" s="31"/>
      <c r="MKO28" s="31"/>
      <c r="MKP28" s="31"/>
      <c r="MKQ28" s="31"/>
      <c r="MKR28" s="31"/>
      <c r="MKS28" s="31"/>
      <c r="MKT28" s="31"/>
      <c r="MKU28" s="31"/>
      <c r="MKV28" s="31"/>
      <c r="MKW28" s="31"/>
      <c r="MKX28" s="31"/>
      <c r="MKY28" s="31"/>
      <c r="MKZ28" s="31"/>
      <c r="MLA28" s="31"/>
      <c r="MLB28" s="31"/>
      <c r="MLC28" s="31"/>
      <c r="MLD28" s="31"/>
      <c r="MLE28" s="31"/>
      <c r="MLF28" s="31"/>
      <c r="MLG28" s="31"/>
      <c r="MLH28" s="31"/>
      <c r="MLI28" s="31"/>
      <c r="MLJ28" s="31"/>
      <c r="MLK28" s="31"/>
      <c r="MLL28" s="31"/>
      <c r="MLM28" s="31"/>
      <c r="MLN28" s="31"/>
      <c r="MLO28" s="31"/>
      <c r="MLP28" s="31"/>
      <c r="MLQ28" s="31"/>
      <c r="MLR28" s="31"/>
      <c r="MLS28" s="31"/>
      <c r="MLT28" s="31"/>
      <c r="MLU28" s="31"/>
      <c r="MLV28" s="31"/>
      <c r="MLW28" s="31"/>
      <c r="MLX28" s="31"/>
      <c r="MLY28" s="31"/>
      <c r="MLZ28" s="31"/>
      <c r="MMA28" s="31"/>
      <c r="MMB28" s="31"/>
      <c r="MMC28" s="31"/>
      <c r="MMD28" s="31"/>
      <c r="MME28" s="31"/>
      <c r="MMF28" s="31"/>
      <c r="MMG28" s="31"/>
      <c r="MMH28" s="31"/>
      <c r="MMI28" s="31"/>
      <c r="MMJ28" s="31"/>
      <c r="MMK28" s="31"/>
      <c r="MML28" s="31"/>
      <c r="MMM28" s="31"/>
      <c r="MMN28" s="31"/>
      <c r="MMO28" s="31"/>
      <c r="MMP28" s="31"/>
      <c r="MMQ28" s="31"/>
      <c r="MMR28" s="31"/>
      <c r="MMS28" s="31"/>
      <c r="MMT28" s="31"/>
      <c r="MMU28" s="31"/>
      <c r="MMV28" s="31"/>
      <c r="MMW28" s="31"/>
      <c r="MMX28" s="31"/>
      <c r="MMY28" s="31"/>
      <c r="MMZ28" s="31"/>
      <c r="MNA28" s="31"/>
      <c r="MNB28" s="31"/>
      <c r="MNC28" s="31"/>
      <c r="MND28" s="31"/>
      <c r="MNE28" s="31"/>
      <c r="MNF28" s="31"/>
      <c r="MNG28" s="31"/>
      <c r="MNH28" s="31"/>
      <c r="MNI28" s="31"/>
      <c r="MNJ28" s="31"/>
      <c r="MNK28" s="31"/>
      <c r="MNL28" s="31"/>
      <c r="MNM28" s="31"/>
      <c r="MNN28" s="31"/>
      <c r="MNO28" s="31"/>
      <c r="MNP28" s="31"/>
      <c r="MNQ28" s="31"/>
      <c r="MNR28" s="31"/>
      <c r="MNS28" s="31"/>
      <c r="MNT28" s="31"/>
      <c r="MNU28" s="31"/>
      <c r="MNV28" s="31"/>
      <c r="MNW28" s="31"/>
      <c r="MNX28" s="31"/>
      <c r="MNY28" s="31"/>
      <c r="MNZ28" s="31"/>
      <c r="MOA28" s="31"/>
      <c r="MOB28" s="31"/>
      <c r="MOC28" s="31"/>
      <c r="MOD28" s="31"/>
      <c r="MOE28" s="31"/>
      <c r="MOF28" s="31"/>
      <c r="MOG28" s="31"/>
      <c r="MOH28" s="31"/>
      <c r="MOI28" s="31"/>
      <c r="MOJ28" s="31"/>
      <c r="MOK28" s="31"/>
      <c r="MOL28" s="31"/>
      <c r="MOM28" s="31"/>
      <c r="MON28" s="31"/>
      <c r="MOO28" s="31"/>
      <c r="MOP28" s="31"/>
      <c r="MOQ28" s="31"/>
      <c r="MOR28" s="31"/>
      <c r="MOS28" s="31"/>
      <c r="MOT28" s="31"/>
      <c r="MOU28" s="31"/>
      <c r="MOV28" s="31"/>
      <c r="MOW28" s="31"/>
      <c r="MOX28" s="31"/>
      <c r="MOY28" s="31"/>
      <c r="MOZ28" s="31"/>
      <c r="MPA28" s="31"/>
      <c r="MPB28" s="31"/>
      <c r="MPC28" s="31"/>
      <c r="MPD28" s="31"/>
      <c r="MPE28" s="31"/>
      <c r="MPF28" s="31"/>
      <c r="MPG28" s="31"/>
      <c r="MPH28" s="31"/>
      <c r="MPI28" s="31"/>
      <c r="MPJ28" s="31"/>
      <c r="MPK28" s="31"/>
      <c r="MPL28" s="31"/>
      <c r="MPM28" s="31"/>
      <c r="MPN28" s="31"/>
      <c r="MPO28" s="31"/>
      <c r="MPP28" s="31"/>
      <c r="MPQ28" s="31"/>
      <c r="MPR28" s="31"/>
      <c r="MPS28" s="31"/>
      <c r="MPT28" s="31"/>
      <c r="MPU28" s="31"/>
      <c r="MPV28" s="31"/>
      <c r="MPW28" s="31"/>
      <c r="MPX28" s="31"/>
      <c r="MPY28" s="31"/>
      <c r="MPZ28" s="31"/>
      <c r="MQA28" s="31"/>
      <c r="MQB28" s="31"/>
      <c r="MQC28" s="31"/>
      <c r="MQD28" s="31"/>
      <c r="MQE28" s="31"/>
      <c r="MQF28" s="31"/>
      <c r="MQG28" s="31"/>
      <c r="MQH28" s="31"/>
      <c r="MQI28" s="31"/>
      <c r="MQJ28" s="31"/>
      <c r="MQK28" s="31"/>
      <c r="MQL28" s="31"/>
      <c r="MQM28" s="31"/>
      <c r="MQN28" s="31"/>
      <c r="MQO28" s="31"/>
      <c r="MQP28" s="31"/>
      <c r="MQQ28" s="31"/>
      <c r="MQR28" s="31"/>
      <c r="MQS28" s="31"/>
      <c r="MQT28" s="31"/>
      <c r="MQU28" s="31"/>
      <c r="MQV28" s="31"/>
      <c r="MQW28" s="31"/>
      <c r="MQX28" s="31"/>
      <c r="MQY28" s="31"/>
      <c r="MQZ28" s="31"/>
      <c r="MRA28" s="31"/>
      <c r="MRB28" s="31"/>
      <c r="MRC28" s="31"/>
      <c r="MRD28" s="31"/>
      <c r="MRE28" s="31"/>
      <c r="MRF28" s="31"/>
      <c r="MRG28" s="31"/>
      <c r="MRH28" s="31"/>
      <c r="MRI28" s="31"/>
      <c r="MRJ28" s="31"/>
      <c r="MRK28" s="31"/>
      <c r="MRL28" s="31"/>
      <c r="MRM28" s="31"/>
      <c r="MRN28" s="31"/>
      <c r="MRO28" s="31"/>
      <c r="MRP28" s="31"/>
      <c r="MRQ28" s="31"/>
      <c r="MRR28" s="31"/>
      <c r="MRS28" s="31"/>
      <c r="MRT28" s="31"/>
      <c r="MRU28" s="31"/>
      <c r="MRV28" s="31"/>
      <c r="MRW28" s="31"/>
      <c r="MRX28" s="31"/>
      <c r="MRY28" s="31"/>
      <c r="MRZ28" s="31"/>
      <c r="MSA28" s="31"/>
      <c r="MSB28" s="31"/>
      <c r="MSC28" s="31"/>
      <c r="MSD28" s="31"/>
      <c r="MSE28" s="31"/>
      <c r="MSF28" s="31"/>
      <c r="MSG28" s="31"/>
      <c r="MSH28" s="31"/>
      <c r="MSI28" s="31"/>
      <c r="MSJ28" s="31"/>
      <c r="MSK28" s="31"/>
      <c r="MSL28" s="31"/>
      <c r="MSM28" s="31"/>
      <c r="MSN28" s="31"/>
      <c r="MSO28" s="31"/>
      <c r="MSP28" s="31"/>
      <c r="MSQ28" s="31"/>
      <c r="MSR28" s="31"/>
      <c r="MSS28" s="31"/>
      <c r="MST28" s="31"/>
      <c r="MSU28" s="31"/>
      <c r="MSV28" s="31"/>
      <c r="MSW28" s="31"/>
      <c r="MSX28" s="31"/>
      <c r="MSY28" s="31"/>
      <c r="MSZ28" s="31"/>
      <c r="MTA28" s="31"/>
      <c r="MTB28" s="31"/>
      <c r="MTC28" s="31"/>
      <c r="MTD28" s="31"/>
      <c r="MTE28" s="31"/>
      <c r="MTF28" s="31"/>
      <c r="MTG28" s="31"/>
      <c r="MTH28" s="31"/>
      <c r="MTI28" s="31"/>
      <c r="MTJ28" s="31"/>
      <c r="MTK28" s="31"/>
      <c r="MTL28" s="31"/>
      <c r="MTM28" s="31"/>
      <c r="MTN28" s="31"/>
      <c r="MTO28" s="31"/>
      <c r="MTP28" s="31"/>
      <c r="MTQ28" s="31"/>
      <c r="MTR28" s="31"/>
      <c r="MTS28" s="31"/>
      <c r="MTT28" s="31"/>
      <c r="MTU28" s="31"/>
      <c r="MTV28" s="31"/>
      <c r="MTW28" s="31"/>
      <c r="MTX28" s="31"/>
      <c r="MTY28" s="31"/>
      <c r="MTZ28" s="31"/>
      <c r="MUA28" s="31"/>
      <c r="MUB28" s="31"/>
      <c r="MUC28" s="31"/>
      <c r="MUD28" s="31"/>
      <c r="MUE28" s="31"/>
      <c r="MUF28" s="31"/>
      <c r="MUG28" s="31"/>
      <c r="MUH28" s="31"/>
      <c r="MUI28" s="31"/>
      <c r="MUJ28" s="31"/>
      <c r="MUK28" s="31"/>
      <c r="MUL28" s="31"/>
      <c r="MUM28" s="31"/>
      <c r="MUN28" s="31"/>
      <c r="MUO28" s="31"/>
      <c r="MUP28" s="31"/>
      <c r="MUQ28" s="31"/>
      <c r="MUR28" s="31"/>
      <c r="MUS28" s="31"/>
      <c r="MUT28" s="31"/>
      <c r="MUU28" s="31"/>
      <c r="MUV28" s="31"/>
      <c r="MUW28" s="31"/>
      <c r="MUX28" s="31"/>
      <c r="MUY28" s="31"/>
      <c r="MUZ28" s="31"/>
      <c r="MVA28" s="31"/>
      <c r="MVB28" s="31"/>
      <c r="MVC28" s="31"/>
      <c r="MVD28" s="31"/>
      <c r="MVE28" s="31"/>
      <c r="MVF28" s="31"/>
      <c r="MVG28" s="31"/>
      <c r="MVH28" s="31"/>
      <c r="MVI28" s="31"/>
      <c r="MVJ28" s="31"/>
      <c r="MVK28" s="31"/>
      <c r="MVL28" s="31"/>
      <c r="MVM28" s="31"/>
      <c r="MVN28" s="31"/>
      <c r="MVO28" s="31"/>
      <c r="MVP28" s="31"/>
      <c r="MVQ28" s="31"/>
      <c r="MVR28" s="31"/>
      <c r="MVS28" s="31"/>
      <c r="MVT28" s="31"/>
      <c r="MVU28" s="31"/>
      <c r="MVV28" s="31"/>
      <c r="MVW28" s="31"/>
      <c r="MVX28" s="31"/>
      <c r="MVY28" s="31"/>
      <c r="MVZ28" s="31"/>
      <c r="MWA28" s="31"/>
      <c r="MWB28" s="31"/>
      <c r="MWC28" s="31"/>
      <c r="MWD28" s="31"/>
      <c r="MWE28" s="31"/>
      <c r="MWF28" s="31"/>
      <c r="MWG28" s="31"/>
      <c r="MWH28" s="31"/>
      <c r="MWI28" s="31"/>
      <c r="MWJ28" s="31"/>
      <c r="MWK28" s="31"/>
      <c r="MWL28" s="31"/>
      <c r="MWM28" s="31"/>
      <c r="MWN28" s="31"/>
      <c r="MWO28" s="31"/>
      <c r="MWP28" s="31"/>
      <c r="MWQ28" s="31"/>
      <c r="MWR28" s="31"/>
      <c r="MWS28" s="31"/>
      <c r="MWT28" s="31"/>
      <c r="MWU28" s="31"/>
      <c r="MWV28" s="31"/>
      <c r="MWW28" s="31"/>
      <c r="MWX28" s="31"/>
      <c r="MWY28" s="31"/>
      <c r="MWZ28" s="31"/>
      <c r="MXA28" s="31"/>
      <c r="MXB28" s="31"/>
      <c r="MXC28" s="31"/>
      <c r="MXD28" s="31"/>
      <c r="MXE28" s="31"/>
      <c r="MXF28" s="31"/>
      <c r="MXG28" s="31"/>
      <c r="MXH28" s="31"/>
      <c r="MXI28" s="31"/>
      <c r="MXJ28" s="31"/>
      <c r="MXK28" s="31"/>
      <c r="MXL28" s="31"/>
      <c r="MXM28" s="31"/>
      <c r="MXN28" s="31"/>
      <c r="MXO28" s="31"/>
      <c r="MXP28" s="31"/>
      <c r="MXQ28" s="31"/>
      <c r="MXR28" s="31"/>
      <c r="MXS28" s="31"/>
      <c r="MXT28" s="31"/>
      <c r="MXU28" s="31"/>
      <c r="MXV28" s="31"/>
      <c r="MXW28" s="31"/>
      <c r="MXX28" s="31"/>
      <c r="MXY28" s="31"/>
      <c r="MXZ28" s="31"/>
      <c r="MYA28" s="31"/>
      <c r="MYB28" s="31"/>
      <c r="MYC28" s="31"/>
      <c r="MYD28" s="31"/>
      <c r="MYE28" s="31"/>
      <c r="MYF28" s="31"/>
      <c r="MYG28" s="31"/>
      <c r="MYH28" s="31"/>
      <c r="MYI28" s="31"/>
      <c r="MYJ28" s="31"/>
      <c r="MYK28" s="31"/>
      <c r="MYL28" s="31"/>
      <c r="MYM28" s="31"/>
      <c r="MYN28" s="31"/>
      <c r="MYO28" s="31"/>
      <c r="MYP28" s="31"/>
      <c r="MYQ28" s="31"/>
      <c r="MYR28" s="31"/>
      <c r="MYS28" s="31"/>
      <c r="MYT28" s="31"/>
      <c r="MYU28" s="31"/>
      <c r="MYV28" s="31"/>
      <c r="MYW28" s="31"/>
      <c r="MYX28" s="31"/>
      <c r="MYY28" s="31"/>
      <c r="MYZ28" s="31"/>
      <c r="MZA28" s="31"/>
      <c r="MZB28" s="31"/>
      <c r="MZC28" s="31"/>
      <c r="MZD28" s="31"/>
      <c r="MZE28" s="31"/>
      <c r="MZF28" s="31"/>
      <c r="MZG28" s="31"/>
      <c r="MZH28" s="31"/>
      <c r="MZI28" s="31"/>
      <c r="MZJ28" s="31"/>
      <c r="MZK28" s="31"/>
      <c r="MZL28" s="31"/>
      <c r="MZM28" s="31"/>
      <c r="MZN28" s="31"/>
      <c r="MZO28" s="31"/>
      <c r="MZP28" s="31"/>
      <c r="MZQ28" s="31"/>
      <c r="MZR28" s="31"/>
      <c r="MZS28" s="31"/>
      <c r="MZT28" s="31"/>
      <c r="MZU28" s="31"/>
      <c r="MZV28" s="31"/>
      <c r="MZW28" s="31"/>
      <c r="MZX28" s="31"/>
      <c r="MZY28" s="31"/>
      <c r="MZZ28" s="31"/>
      <c r="NAA28" s="31"/>
      <c r="NAB28" s="31"/>
      <c r="NAC28" s="31"/>
      <c r="NAD28" s="31"/>
      <c r="NAE28" s="31"/>
      <c r="NAF28" s="31"/>
      <c r="NAG28" s="31"/>
      <c r="NAH28" s="31"/>
      <c r="NAI28" s="31"/>
      <c r="NAJ28" s="31"/>
      <c r="NAK28" s="31"/>
      <c r="NAL28" s="31"/>
      <c r="NAM28" s="31"/>
      <c r="NAN28" s="31"/>
      <c r="NAO28" s="31"/>
      <c r="NAP28" s="31"/>
      <c r="NAQ28" s="31"/>
      <c r="NAR28" s="31"/>
      <c r="NAS28" s="31"/>
      <c r="NAT28" s="31"/>
      <c r="NAU28" s="31"/>
      <c r="NAV28" s="31"/>
      <c r="NAW28" s="31"/>
      <c r="NAX28" s="31"/>
      <c r="NAY28" s="31"/>
      <c r="NAZ28" s="31"/>
      <c r="NBA28" s="31"/>
      <c r="NBB28" s="31"/>
      <c r="NBC28" s="31"/>
      <c r="NBD28" s="31"/>
      <c r="NBE28" s="31"/>
      <c r="NBF28" s="31"/>
      <c r="NBG28" s="31"/>
      <c r="NBH28" s="31"/>
      <c r="NBI28" s="31"/>
      <c r="NBJ28" s="31"/>
      <c r="NBK28" s="31"/>
      <c r="NBL28" s="31"/>
      <c r="NBM28" s="31"/>
      <c r="NBN28" s="31"/>
      <c r="NBO28" s="31"/>
      <c r="NBP28" s="31"/>
      <c r="NBQ28" s="31"/>
      <c r="NBR28" s="31"/>
      <c r="NBS28" s="31"/>
      <c r="NBT28" s="31"/>
      <c r="NBU28" s="31"/>
      <c r="NBV28" s="31"/>
      <c r="NBW28" s="31"/>
      <c r="NBX28" s="31"/>
      <c r="NBY28" s="31"/>
      <c r="NBZ28" s="31"/>
      <c r="NCA28" s="31"/>
      <c r="NCB28" s="31"/>
      <c r="NCC28" s="31"/>
      <c r="NCD28" s="31"/>
      <c r="NCE28" s="31"/>
      <c r="NCF28" s="31"/>
      <c r="NCG28" s="31"/>
      <c r="NCH28" s="31"/>
      <c r="NCI28" s="31"/>
      <c r="NCJ28" s="31"/>
      <c r="NCK28" s="31"/>
      <c r="NCL28" s="31"/>
      <c r="NCM28" s="31"/>
      <c r="NCN28" s="31"/>
      <c r="NCO28" s="31"/>
      <c r="NCP28" s="31"/>
      <c r="NCQ28" s="31"/>
      <c r="NCR28" s="31"/>
      <c r="NCS28" s="31"/>
      <c r="NCT28" s="31"/>
      <c r="NCU28" s="31"/>
      <c r="NCV28" s="31"/>
      <c r="NCW28" s="31"/>
      <c r="NCX28" s="31"/>
      <c r="NCY28" s="31"/>
      <c r="NCZ28" s="31"/>
      <c r="NDA28" s="31"/>
      <c r="NDB28" s="31"/>
      <c r="NDC28" s="31"/>
      <c r="NDD28" s="31"/>
      <c r="NDE28" s="31"/>
      <c r="NDF28" s="31"/>
      <c r="NDG28" s="31"/>
      <c r="NDH28" s="31"/>
      <c r="NDI28" s="31"/>
      <c r="NDJ28" s="31"/>
      <c r="NDK28" s="31"/>
      <c r="NDL28" s="31"/>
      <c r="NDM28" s="31"/>
      <c r="NDN28" s="31"/>
      <c r="NDO28" s="31"/>
      <c r="NDP28" s="31"/>
      <c r="NDQ28" s="31"/>
      <c r="NDR28" s="31"/>
      <c r="NDS28" s="31"/>
      <c r="NDT28" s="31"/>
      <c r="NDU28" s="31"/>
      <c r="NDV28" s="31"/>
      <c r="NDW28" s="31"/>
      <c r="NDX28" s="31"/>
      <c r="NDY28" s="31"/>
      <c r="NDZ28" s="31"/>
      <c r="NEA28" s="31"/>
      <c r="NEB28" s="31"/>
      <c r="NEC28" s="31"/>
      <c r="NED28" s="31"/>
      <c r="NEE28" s="31"/>
      <c r="NEF28" s="31"/>
      <c r="NEG28" s="31"/>
      <c r="NEH28" s="31"/>
      <c r="NEI28" s="31"/>
      <c r="NEJ28" s="31"/>
      <c r="NEK28" s="31"/>
      <c r="NEL28" s="31"/>
      <c r="NEM28" s="31"/>
      <c r="NEN28" s="31"/>
      <c r="NEO28" s="31"/>
      <c r="NEP28" s="31"/>
      <c r="NEQ28" s="31"/>
      <c r="NER28" s="31"/>
      <c r="NES28" s="31"/>
      <c r="NET28" s="31"/>
      <c r="NEU28" s="31"/>
      <c r="NEV28" s="31"/>
      <c r="NEW28" s="31"/>
      <c r="NEX28" s="31"/>
      <c r="NEY28" s="31"/>
      <c r="NEZ28" s="31"/>
      <c r="NFA28" s="31"/>
      <c r="NFB28" s="31"/>
      <c r="NFC28" s="31"/>
      <c r="NFD28" s="31"/>
      <c r="NFE28" s="31"/>
      <c r="NFF28" s="31"/>
      <c r="NFG28" s="31"/>
      <c r="NFH28" s="31"/>
      <c r="NFI28" s="31"/>
      <c r="NFJ28" s="31"/>
      <c r="NFK28" s="31"/>
      <c r="NFL28" s="31"/>
      <c r="NFM28" s="31"/>
      <c r="NFN28" s="31"/>
      <c r="NFO28" s="31"/>
      <c r="NFP28" s="31"/>
      <c r="NFQ28" s="31"/>
      <c r="NFR28" s="31"/>
      <c r="NFS28" s="31"/>
      <c r="NFT28" s="31"/>
      <c r="NFU28" s="31"/>
      <c r="NFV28" s="31"/>
      <c r="NFW28" s="31"/>
      <c r="NFX28" s="31"/>
      <c r="NFY28" s="31"/>
      <c r="NFZ28" s="31"/>
      <c r="NGA28" s="31"/>
      <c r="NGB28" s="31"/>
      <c r="NGC28" s="31"/>
      <c r="NGD28" s="31"/>
      <c r="NGE28" s="31"/>
      <c r="NGF28" s="31"/>
      <c r="NGG28" s="31"/>
      <c r="NGH28" s="31"/>
      <c r="NGI28" s="31"/>
      <c r="NGJ28" s="31"/>
      <c r="NGK28" s="31"/>
      <c r="NGL28" s="31"/>
      <c r="NGM28" s="31"/>
      <c r="NGN28" s="31"/>
      <c r="NGO28" s="31"/>
      <c r="NGP28" s="31"/>
      <c r="NGQ28" s="31"/>
      <c r="NGR28" s="31"/>
      <c r="NGS28" s="31"/>
      <c r="NGT28" s="31"/>
      <c r="NGU28" s="31"/>
      <c r="NGV28" s="31"/>
      <c r="NGW28" s="31"/>
      <c r="NGX28" s="31"/>
      <c r="NGY28" s="31"/>
      <c r="NGZ28" s="31"/>
      <c r="NHA28" s="31"/>
      <c r="NHB28" s="31"/>
      <c r="NHC28" s="31"/>
      <c r="NHD28" s="31"/>
      <c r="NHE28" s="31"/>
      <c r="NHF28" s="31"/>
      <c r="NHG28" s="31"/>
      <c r="NHH28" s="31"/>
      <c r="NHI28" s="31"/>
      <c r="NHJ28" s="31"/>
      <c r="NHK28" s="31"/>
      <c r="NHL28" s="31"/>
      <c r="NHM28" s="31"/>
      <c r="NHN28" s="31"/>
      <c r="NHO28" s="31"/>
      <c r="NHP28" s="31"/>
      <c r="NHQ28" s="31"/>
      <c r="NHR28" s="31"/>
      <c r="NHS28" s="31"/>
      <c r="NHT28" s="31"/>
      <c r="NHU28" s="31"/>
      <c r="NHV28" s="31"/>
      <c r="NHW28" s="31"/>
      <c r="NHX28" s="31"/>
      <c r="NHY28" s="31"/>
      <c r="NHZ28" s="31"/>
      <c r="NIA28" s="31"/>
      <c r="NIB28" s="31"/>
      <c r="NIC28" s="31"/>
      <c r="NID28" s="31"/>
      <c r="NIE28" s="31"/>
      <c r="NIF28" s="31"/>
      <c r="NIG28" s="31"/>
      <c r="NIH28" s="31"/>
      <c r="NII28" s="31"/>
      <c r="NIJ28" s="31"/>
      <c r="NIK28" s="31"/>
      <c r="NIL28" s="31"/>
      <c r="NIM28" s="31"/>
      <c r="NIN28" s="31"/>
      <c r="NIO28" s="31"/>
      <c r="NIP28" s="31"/>
      <c r="NIQ28" s="31"/>
      <c r="NIR28" s="31"/>
      <c r="NIS28" s="31"/>
      <c r="NIT28" s="31"/>
      <c r="NIU28" s="31"/>
      <c r="NIV28" s="31"/>
      <c r="NIW28" s="31"/>
      <c r="NIX28" s="31"/>
      <c r="NIY28" s="31"/>
      <c r="NIZ28" s="31"/>
      <c r="NJA28" s="31"/>
      <c r="NJB28" s="31"/>
      <c r="NJC28" s="31"/>
      <c r="NJD28" s="31"/>
      <c r="NJE28" s="31"/>
      <c r="NJF28" s="31"/>
      <c r="NJG28" s="31"/>
      <c r="NJH28" s="31"/>
      <c r="NJI28" s="31"/>
      <c r="NJJ28" s="31"/>
      <c r="NJK28" s="31"/>
      <c r="NJL28" s="31"/>
      <c r="NJM28" s="31"/>
      <c r="NJN28" s="31"/>
      <c r="NJO28" s="31"/>
      <c r="NJP28" s="31"/>
      <c r="NJQ28" s="31"/>
      <c r="NJR28" s="31"/>
      <c r="NJS28" s="31"/>
      <c r="NJT28" s="31"/>
      <c r="NJU28" s="31"/>
      <c r="NJV28" s="31"/>
      <c r="NJW28" s="31"/>
      <c r="NJX28" s="31"/>
      <c r="NJY28" s="31"/>
      <c r="NJZ28" s="31"/>
      <c r="NKA28" s="31"/>
      <c r="NKB28" s="31"/>
      <c r="NKC28" s="31"/>
      <c r="NKD28" s="31"/>
      <c r="NKE28" s="31"/>
      <c r="NKF28" s="31"/>
      <c r="NKG28" s="31"/>
      <c r="NKH28" s="31"/>
      <c r="NKI28" s="31"/>
      <c r="NKJ28" s="31"/>
      <c r="NKK28" s="31"/>
      <c r="NKL28" s="31"/>
      <c r="NKM28" s="31"/>
      <c r="NKN28" s="31"/>
      <c r="NKO28" s="31"/>
      <c r="NKP28" s="31"/>
      <c r="NKQ28" s="31"/>
      <c r="NKR28" s="31"/>
      <c r="NKS28" s="31"/>
      <c r="NKT28" s="31"/>
      <c r="NKU28" s="31"/>
      <c r="NKV28" s="31"/>
      <c r="NKW28" s="31"/>
      <c r="NKX28" s="31"/>
      <c r="NKY28" s="31"/>
      <c r="NKZ28" s="31"/>
      <c r="NLA28" s="31"/>
      <c r="NLB28" s="31"/>
      <c r="NLC28" s="31"/>
      <c r="NLD28" s="31"/>
      <c r="NLE28" s="31"/>
      <c r="NLF28" s="31"/>
      <c r="NLG28" s="31"/>
      <c r="NLH28" s="31"/>
      <c r="NLI28" s="31"/>
      <c r="NLJ28" s="31"/>
      <c r="NLK28" s="31"/>
      <c r="NLL28" s="31"/>
      <c r="NLM28" s="31"/>
      <c r="NLN28" s="31"/>
      <c r="NLO28" s="31"/>
      <c r="NLP28" s="31"/>
      <c r="NLQ28" s="31"/>
      <c r="NLR28" s="31"/>
      <c r="NLS28" s="31"/>
      <c r="NLT28" s="31"/>
      <c r="NLU28" s="31"/>
      <c r="NLV28" s="31"/>
      <c r="NLW28" s="31"/>
      <c r="NLX28" s="31"/>
      <c r="NLY28" s="31"/>
      <c r="NLZ28" s="31"/>
      <c r="NMA28" s="31"/>
      <c r="NMB28" s="31"/>
      <c r="NMC28" s="31"/>
      <c r="NMD28" s="31"/>
      <c r="NME28" s="31"/>
      <c r="NMF28" s="31"/>
      <c r="NMG28" s="31"/>
      <c r="NMH28" s="31"/>
      <c r="NMI28" s="31"/>
      <c r="NMJ28" s="31"/>
      <c r="NMK28" s="31"/>
      <c r="NML28" s="31"/>
      <c r="NMM28" s="31"/>
      <c r="NMN28" s="31"/>
      <c r="NMO28" s="31"/>
      <c r="NMP28" s="31"/>
      <c r="NMQ28" s="31"/>
      <c r="NMR28" s="31"/>
      <c r="NMS28" s="31"/>
      <c r="NMT28" s="31"/>
      <c r="NMU28" s="31"/>
      <c r="NMV28" s="31"/>
      <c r="NMW28" s="31"/>
      <c r="NMX28" s="31"/>
      <c r="NMY28" s="31"/>
      <c r="NMZ28" s="31"/>
      <c r="NNA28" s="31"/>
      <c r="NNB28" s="31"/>
      <c r="NNC28" s="31"/>
      <c r="NND28" s="31"/>
      <c r="NNE28" s="31"/>
      <c r="NNF28" s="31"/>
      <c r="NNG28" s="31"/>
      <c r="NNH28" s="31"/>
      <c r="NNI28" s="31"/>
      <c r="NNJ28" s="31"/>
      <c r="NNK28" s="31"/>
      <c r="NNL28" s="31"/>
      <c r="NNM28" s="31"/>
      <c r="NNN28" s="31"/>
      <c r="NNO28" s="31"/>
      <c r="NNP28" s="31"/>
      <c r="NNQ28" s="31"/>
      <c r="NNR28" s="31"/>
      <c r="NNS28" s="31"/>
      <c r="NNT28" s="31"/>
      <c r="NNU28" s="31"/>
      <c r="NNV28" s="31"/>
      <c r="NNW28" s="31"/>
      <c r="NNX28" s="31"/>
      <c r="NNY28" s="31"/>
      <c r="NNZ28" s="31"/>
      <c r="NOA28" s="31"/>
      <c r="NOB28" s="31"/>
      <c r="NOC28" s="31"/>
      <c r="NOD28" s="31"/>
      <c r="NOE28" s="31"/>
      <c r="NOF28" s="31"/>
      <c r="NOG28" s="31"/>
      <c r="NOH28" s="31"/>
      <c r="NOI28" s="31"/>
      <c r="NOJ28" s="31"/>
      <c r="NOK28" s="31"/>
      <c r="NOL28" s="31"/>
      <c r="NOM28" s="31"/>
      <c r="NON28" s="31"/>
      <c r="NOO28" s="31"/>
      <c r="NOP28" s="31"/>
      <c r="NOQ28" s="31"/>
      <c r="NOR28" s="31"/>
      <c r="NOS28" s="31"/>
      <c r="NOT28" s="31"/>
      <c r="NOU28" s="31"/>
      <c r="NOV28" s="31"/>
      <c r="NOW28" s="31"/>
      <c r="NOX28" s="31"/>
      <c r="NOY28" s="31"/>
      <c r="NOZ28" s="31"/>
      <c r="NPA28" s="31"/>
      <c r="NPB28" s="31"/>
      <c r="NPC28" s="31"/>
      <c r="NPD28" s="31"/>
      <c r="NPE28" s="31"/>
      <c r="NPF28" s="31"/>
      <c r="NPG28" s="31"/>
      <c r="NPH28" s="31"/>
      <c r="NPI28" s="31"/>
      <c r="NPJ28" s="31"/>
      <c r="NPK28" s="31"/>
      <c r="NPL28" s="31"/>
      <c r="NPM28" s="31"/>
      <c r="NPN28" s="31"/>
      <c r="NPO28" s="31"/>
      <c r="NPP28" s="31"/>
      <c r="NPQ28" s="31"/>
      <c r="NPR28" s="31"/>
      <c r="NPS28" s="31"/>
      <c r="NPT28" s="31"/>
      <c r="NPU28" s="31"/>
      <c r="NPV28" s="31"/>
      <c r="NPW28" s="31"/>
      <c r="NPX28" s="31"/>
      <c r="NPY28" s="31"/>
      <c r="NPZ28" s="31"/>
      <c r="NQA28" s="31"/>
      <c r="NQB28" s="31"/>
      <c r="NQC28" s="31"/>
      <c r="NQD28" s="31"/>
      <c r="NQE28" s="31"/>
      <c r="NQF28" s="31"/>
      <c r="NQG28" s="31"/>
      <c r="NQH28" s="31"/>
      <c r="NQI28" s="31"/>
      <c r="NQJ28" s="31"/>
      <c r="NQK28" s="31"/>
      <c r="NQL28" s="31"/>
      <c r="NQM28" s="31"/>
      <c r="NQN28" s="31"/>
      <c r="NQO28" s="31"/>
      <c r="NQP28" s="31"/>
      <c r="NQQ28" s="31"/>
      <c r="NQR28" s="31"/>
      <c r="NQS28" s="31"/>
      <c r="NQT28" s="31"/>
      <c r="NQU28" s="31"/>
      <c r="NQV28" s="31"/>
      <c r="NQW28" s="31"/>
      <c r="NQX28" s="31"/>
      <c r="NQY28" s="31"/>
      <c r="NQZ28" s="31"/>
      <c r="NRA28" s="31"/>
      <c r="NRB28" s="31"/>
      <c r="NRC28" s="31"/>
      <c r="NRD28" s="31"/>
      <c r="NRE28" s="31"/>
      <c r="NRF28" s="31"/>
      <c r="NRG28" s="31"/>
      <c r="NRH28" s="31"/>
      <c r="NRI28" s="31"/>
      <c r="NRJ28" s="31"/>
      <c r="NRK28" s="31"/>
      <c r="NRL28" s="31"/>
      <c r="NRM28" s="31"/>
      <c r="NRN28" s="31"/>
      <c r="NRO28" s="31"/>
      <c r="NRP28" s="31"/>
      <c r="NRQ28" s="31"/>
      <c r="NRR28" s="31"/>
      <c r="NRS28" s="31"/>
      <c r="NRT28" s="31"/>
      <c r="NRU28" s="31"/>
      <c r="NRV28" s="31"/>
      <c r="NRW28" s="31"/>
      <c r="NRX28" s="31"/>
      <c r="NRY28" s="31"/>
      <c r="NRZ28" s="31"/>
      <c r="NSA28" s="31"/>
      <c r="NSB28" s="31"/>
      <c r="NSC28" s="31"/>
      <c r="NSD28" s="31"/>
      <c r="NSE28" s="31"/>
      <c r="NSF28" s="31"/>
      <c r="NSG28" s="31"/>
      <c r="NSH28" s="31"/>
      <c r="NSI28" s="31"/>
      <c r="NSJ28" s="31"/>
      <c r="NSK28" s="31"/>
      <c r="NSL28" s="31"/>
      <c r="NSM28" s="31"/>
      <c r="NSN28" s="31"/>
      <c r="NSO28" s="31"/>
      <c r="NSP28" s="31"/>
      <c r="NSQ28" s="31"/>
      <c r="NSR28" s="31"/>
      <c r="NSS28" s="31"/>
      <c r="NST28" s="31"/>
      <c r="NSU28" s="31"/>
      <c r="NSV28" s="31"/>
      <c r="NSW28" s="31"/>
      <c r="NSX28" s="31"/>
      <c r="NSY28" s="31"/>
      <c r="NSZ28" s="31"/>
      <c r="NTA28" s="31"/>
      <c r="NTB28" s="31"/>
      <c r="NTC28" s="31"/>
      <c r="NTD28" s="31"/>
      <c r="NTE28" s="31"/>
      <c r="NTF28" s="31"/>
      <c r="NTG28" s="31"/>
      <c r="NTH28" s="31"/>
      <c r="NTI28" s="31"/>
      <c r="NTJ28" s="31"/>
      <c r="NTK28" s="31"/>
      <c r="NTL28" s="31"/>
      <c r="NTM28" s="31"/>
      <c r="NTN28" s="31"/>
      <c r="NTO28" s="31"/>
      <c r="NTP28" s="31"/>
      <c r="NTQ28" s="31"/>
      <c r="NTR28" s="31"/>
      <c r="NTS28" s="31"/>
      <c r="NTT28" s="31"/>
      <c r="NTU28" s="31"/>
      <c r="NTV28" s="31"/>
      <c r="NTW28" s="31"/>
      <c r="NTX28" s="31"/>
      <c r="NTY28" s="31"/>
      <c r="NTZ28" s="31"/>
      <c r="NUA28" s="31"/>
      <c r="NUB28" s="31"/>
      <c r="NUC28" s="31"/>
      <c r="NUD28" s="31"/>
      <c r="NUE28" s="31"/>
      <c r="NUF28" s="31"/>
      <c r="NUG28" s="31"/>
      <c r="NUH28" s="31"/>
      <c r="NUI28" s="31"/>
      <c r="NUJ28" s="31"/>
      <c r="NUK28" s="31"/>
      <c r="NUL28" s="31"/>
      <c r="NUM28" s="31"/>
      <c r="NUN28" s="31"/>
      <c r="NUO28" s="31"/>
      <c r="NUP28" s="31"/>
      <c r="NUQ28" s="31"/>
      <c r="NUR28" s="31"/>
      <c r="NUS28" s="31"/>
      <c r="NUT28" s="31"/>
      <c r="NUU28" s="31"/>
      <c r="NUV28" s="31"/>
      <c r="NUW28" s="31"/>
      <c r="NUX28" s="31"/>
      <c r="NUY28" s="31"/>
      <c r="NUZ28" s="31"/>
      <c r="NVA28" s="31"/>
      <c r="NVB28" s="31"/>
      <c r="NVC28" s="31"/>
      <c r="NVD28" s="31"/>
      <c r="NVE28" s="31"/>
      <c r="NVF28" s="31"/>
      <c r="NVG28" s="31"/>
      <c r="NVH28" s="31"/>
      <c r="NVI28" s="31"/>
      <c r="NVJ28" s="31"/>
      <c r="NVK28" s="31"/>
      <c r="NVL28" s="31"/>
      <c r="NVM28" s="31"/>
      <c r="NVN28" s="31"/>
      <c r="NVO28" s="31"/>
      <c r="NVP28" s="31"/>
      <c r="NVQ28" s="31"/>
      <c r="NVR28" s="31"/>
      <c r="NVS28" s="31"/>
      <c r="NVT28" s="31"/>
      <c r="NVU28" s="31"/>
      <c r="NVV28" s="31"/>
      <c r="NVW28" s="31"/>
      <c r="NVX28" s="31"/>
      <c r="NVY28" s="31"/>
      <c r="NVZ28" s="31"/>
      <c r="NWA28" s="31"/>
      <c r="NWB28" s="31"/>
      <c r="NWC28" s="31"/>
      <c r="NWD28" s="31"/>
      <c r="NWE28" s="31"/>
      <c r="NWF28" s="31"/>
      <c r="NWG28" s="31"/>
      <c r="NWH28" s="31"/>
      <c r="NWI28" s="31"/>
      <c r="NWJ28" s="31"/>
      <c r="NWK28" s="31"/>
      <c r="NWL28" s="31"/>
      <c r="NWM28" s="31"/>
      <c r="NWN28" s="31"/>
      <c r="NWO28" s="31"/>
      <c r="NWP28" s="31"/>
      <c r="NWQ28" s="31"/>
      <c r="NWR28" s="31"/>
      <c r="NWS28" s="31"/>
      <c r="NWT28" s="31"/>
      <c r="NWU28" s="31"/>
      <c r="NWV28" s="31"/>
      <c r="NWW28" s="31"/>
      <c r="NWX28" s="31"/>
      <c r="NWY28" s="31"/>
      <c r="NWZ28" s="31"/>
      <c r="NXA28" s="31"/>
      <c r="NXB28" s="31"/>
      <c r="NXC28" s="31"/>
      <c r="NXD28" s="31"/>
      <c r="NXE28" s="31"/>
      <c r="NXF28" s="31"/>
      <c r="NXG28" s="31"/>
      <c r="NXH28" s="31"/>
      <c r="NXI28" s="31"/>
      <c r="NXJ28" s="31"/>
      <c r="NXK28" s="31"/>
      <c r="NXL28" s="31"/>
      <c r="NXM28" s="31"/>
      <c r="NXN28" s="31"/>
      <c r="NXO28" s="31"/>
      <c r="NXP28" s="31"/>
      <c r="NXQ28" s="31"/>
      <c r="NXR28" s="31"/>
      <c r="NXS28" s="31"/>
      <c r="NXT28" s="31"/>
      <c r="NXU28" s="31"/>
      <c r="NXV28" s="31"/>
      <c r="NXW28" s="31"/>
      <c r="NXX28" s="31"/>
      <c r="NXY28" s="31"/>
      <c r="NXZ28" s="31"/>
      <c r="NYA28" s="31"/>
      <c r="NYB28" s="31"/>
      <c r="NYC28" s="31"/>
      <c r="NYD28" s="31"/>
      <c r="NYE28" s="31"/>
      <c r="NYF28" s="31"/>
      <c r="NYG28" s="31"/>
      <c r="NYH28" s="31"/>
      <c r="NYI28" s="31"/>
      <c r="NYJ28" s="31"/>
      <c r="NYK28" s="31"/>
      <c r="NYL28" s="31"/>
      <c r="NYM28" s="31"/>
      <c r="NYN28" s="31"/>
      <c r="NYO28" s="31"/>
      <c r="NYP28" s="31"/>
      <c r="NYQ28" s="31"/>
      <c r="NYR28" s="31"/>
      <c r="NYS28" s="31"/>
      <c r="NYT28" s="31"/>
      <c r="NYU28" s="31"/>
      <c r="NYV28" s="31"/>
      <c r="NYW28" s="31"/>
      <c r="NYX28" s="31"/>
      <c r="NYY28" s="31"/>
      <c r="NYZ28" s="31"/>
      <c r="NZA28" s="31"/>
      <c r="NZB28" s="31"/>
      <c r="NZC28" s="31"/>
      <c r="NZD28" s="31"/>
      <c r="NZE28" s="31"/>
      <c r="NZF28" s="31"/>
      <c r="NZG28" s="31"/>
      <c r="NZH28" s="31"/>
      <c r="NZI28" s="31"/>
      <c r="NZJ28" s="31"/>
      <c r="NZK28" s="31"/>
      <c r="NZL28" s="31"/>
      <c r="NZM28" s="31"/>
      <c r="NZN28" s="31"/>
      <c r="NZO28" s="31"/>
      <c r="NZP28" s="31"/>
      <c r="NZQ28" s="31"/>
      <c r="NZR28" s="31"/>
      <c r="NZS28" s="31"/>
      <c r="NZT28" s="31"/>
      <c r="NZU28" s="31"/>
      <c r="NZV28" s="31"/>
      <c r="NZW28" s="31"/>
      <c r="NZX28" s="31"/>
      <c r="NZY28" s="31"/>
      <c r="NZZ28" s="31"/>
      <c r="OAA28" s="31"/>
      <c r="OAB28" s="31"/>
      <c r="OAC28" s="31"/>
      <c r="OAD28" s="31"/>
      <c r="OAE28" s="31"/>
      <c r="OAF28" s="31"/>
      <c r="OAG28" s="31"/>
      <c r="OAH28" s="31"/>
      <c r="OAI28" s="31"/>
      <c r="OAJ28" s="31"/>
      <c r="OAK28" s="31"/>
      <c r="OAL28" s="31"/>
      <c r="OAM28" s="31"/>
      <c r="OAN28" s="31"/>
      <c r="OAO28" s="31"/>
      <c r="OAP28" s="31"/>
      <c r="OAQ28" s="31"/>
      <c r="OAR28" s="31"/>
      <c r="OAS28" s="31"/>
      <c r="OAT28" s="31"/>
      <c r="OAU28" s="31"/>
      <c r="OAV28" s="31"/>
      <c r="OAW28" s="31"/>
      <c r="OAX28" s="31"/>
      <c r="OAY28" s="31"/>
      <c r="OAZ28" s="31"/>
      <c r="OBA28" s="31"/>
      <c r="OBB28" s="31"/>
      <c r="OBC28" s="31"/>
      <c r="OBD28" s="31"/>
      <c r="OBE28" s="31"/>
      <c r="OBF28" s="31"/>
      <c r="OBG28" s="31"/>
      <c r="OBH28" s="31"/>
      <c r="OBI28" s="31"/>
      <c r="OBJ28" s="31"/>
      <c r="OBK28" s="31"/>
      <c r="OBL28" s="31"/>
      <c r="OBM28" s="31"/>
      <c r="OBN28" s="31"/>
      <c r="OBO28" s="31"/>
      <c r="OBP28" s="31"/>
      <c r="OBQ28" s="31"/>
      <c r="OBR28" s="31"/>
      <c r="OBS28" s="31"/>
      <c r="OBT28" s="31"/>
      <c r="OBU28" s="31"/>
      <c r="OBV28" s="31"/>
      <c r="OBW28" s="31"/>
      <c r="OBX28" s="31"/>
      <c r="OBY28" s="31"/>
      <c r="OBZ28" s="31"/>
      <c r="OCA28" s="31"/>
      <c r="OCB28" s="31"/>
      <c r="OCC28" s="31"/>
      <c r="OCD28" s="31"/>
      <c r="OCE28" s="31"/>
      <c r="OCF28" s="31"/>
      <c r="OCG28" s="31"/>
      <c r="OCH28" s="31"/>
      <c r="OCI28" s="31"/>
      <c r="OCJ28" s="31"/>
      <c r="OCK28" s="31"/>
      <c r="OCL28" s="31"/>
      <c r="OCM28" s="31"/>
      <c r="OCN28" s="31"/>
      <c r="OCO28" s="31"/>
      <c r="OCP28" s="31"/>
      <c r="OCQ28" s="31"/>
      <c r="OCR28" s="31"/>
      <c r="OCS28" s="31"/>
      <c r="OCT28" s="31"/>
      <c r="OCU28" s="31"/>
      <c r="OCV28" s="31"/>
      <c r="OCW28" s="31"/>
      <c r="OCX28" s="31"/>
      <c r="OCY28" s="31"/>
      <c r="OCZ28" s="31"/>
      <c r="ODA28" s="31"/>
      <c r="ODB28" s="31"/>
      <c r="ODC28" s="31"/>
      <c r="ODD28" s="31"/>
      <c r="ODE28" s="31"/>
      <c r="ODF28" s="31"/>
      <c r="ODG28" s="31"/>
      <c r="ODH28" s="31"/>
      <c r="ODI28" s="31"/>
      <c r="ODJ28" s="31"/>
      <c r="ODK28" s="31"/>
      <c r="ODL28" s="31"/>
      <c r="ODM28" s="31"/>
      <c r="ODN28" s="31"/>
      <c r="ODO28" s="31"/>
      <c r="ODP28" s="31"/>
      <c r="ODQ28" s="31"/>
      <c r="ODR28" s="31"/>
      <c r="ODS28" s="31"/>
      <c r="ODT28" s="31"/>
      <c r="ODU28" s="31"/>
      <c r="ODV28" s="31"/>
      <c r="ODW28" s="31"/>
      <c r="ODX28" s="31"/>
      <c r="ODY28" s="31"/>
      <c r="ODZ28" s="31"/>
      <c r="OEA28" s="31"/>
      <c r="OEB28" s="31"/>
      <c r="OEC28" s="31"/>
      <c r="OED28" s="31"/>
      <c r="OEE28" s="31"/>
      <c r="OEF28" s="31"/>
      <c r="OEG28" s="31"/>
      <c r="OEH28" s="31"/>
      <c r="OEI28" s="31"/>
      <c r="OEJ28" s="31"/>
      <c r="OEK28" s="31"/>
      <c r="OEL28" s="31"/>
      <c r="OEM28" s="31"/>
      <c r="OEN28" s="31"/>
      <c r="OEO28" s="31"/>
      <c r="OEP28" s="31"/>
      <c r="OEQ28" s="31"/>
      <c r="OER28" s="31"/>
      <c r="OES28" s="31"/>
      <c r="OET28" s="31"/>
      <c r="OEU28" s="31"/>
      <c r="OEV28" s="31"/>
      <c r="OEW28" s="31"/>
      <c r="OEX28" s="31"/>
      <c r="OEY28" s="31"/>
      <c r="OEZ28" s="31"/>
      <c r="OFA28" s="31"/>
      <c r="OFB28" s="31"/>
      <c r="OFC28" s="31"/>
      <c r="OFD28" s="31"/>
      <c r="OFE28" s="31"/>
      <c r="OFF28" s="31"/>
      <c r="OFG28" s="31"/>
      <c r="OFH28" s="31"/>
      <c r="OFI28" s="31"/>
      <c r="OFJ28" s="31"/>
      <c r="OFK28" s="31"/>
      <c r="OFL28" s="31"/>
      <c r="OFM28" s="31"/>
      <c r="OFN28" s="31"/>
      <c r="OFO28" s="31"/>
      <c r="OFP28" s="31"/>
      <c r="OFQ28" s="31"/>
      <c r="OFR28" s="31"/>
      <c r="OFS28" s="31"/>
      <c r="OFT28" s="31"/>
      <c r="OFU28" s="31"/>
      <c r="OFV28" s="31"/>
      <c r="OFW28" s="31"/>
      <c r="OFX28" s="31"/>
      <c r="OFY28" s="31"/>
      <c r="OFZ28" s="31"/>
      <c r="OGA28" s="31"/>
      <c r="OGB28" s="31"/>
      <c r="OGC28" s="31"/>
      <c r="OGD28" s="31"/>
      <c r="OGE28" s="31"/>
      <c r="OGF28" s="31"/>
      <c r="OGG28" s="31"/>
      <c r="OGH28" s="31"/>
      <c r="OGI28" s="31"/>
      <c r="OGJ28" s="31"/>
      <c r="OGK28" s="31"/>
      <c r="OGL28" s="31"/>
      <c r="OGM28" s="31"/>
      <c r="OGN28" s="31"/>
      <c r="OGO28" s="31"/>
      <c r="OGP28" s="31"/>
      <c r="OGQ28" s="31"/>
      <c r="OGR28" s="31"/>
      <c r="OGS28" s="31"/>
      <c r="OGT28" s="31"/>
      <c r="OGU28" s="31"/>
      <c r="OGV28" s="31"/>
      <c r="OGW28" s="31"/>
      <c r="OGX28" s="31"/>
      <c r="OGY28" s="31"/>
      <c r="OGZ28" s="31"/>
      <c r="OHA28" s="31"/>
      <c r="OHB28" s="31"/>
      <c r="OHC28" s="31"/>
      <c r="OHD28" s="31"/>
      <c r="OHE28" s="31"/>
      <c r="OHF28" s="31"/>
      <c r="OHG28" s="31"/>
      <c r="OHH28" s="31"/>
      <c r="OHI28" s="31"/>
      <c r="OHJ28" s="31"/>
      <c r="OHK28" s="31"/>
      <c r="OHL28" s="31"/>
      <c r="OHM28" s="31"/>
      <c r="OHN28" s="31"/>
      <c r="OHO28" s="31"/>
      <c r="OHP28" s="31"/>
      <c r="OHQ28" s="31"/>
      <c r="OHR28" s="31"/>
      <c r="OHS28" s="31"/>
      <c r="OHT28" s="31"/>
      <c r="OHU28" s="31"/>
      <c r="OHV28" s="31"/>
      <c r="OHW28" s="31"/>
      <c r="OHX28" s="31"/>
      <c r="OHY28" s="31"/>
      <c r="OHZ28" s="31"/>
      <c r="OIA28" s="31"/>
      <c r="OIB28" s="31"/>
      <c r="OIC28" s="31"/>
      <c r="OID28" s="31"/>
      <c r="OIE28" s="31"/>
      <c r="OIF28" s="31"/>
      <c r="OIG28" s="31"/>
      <c r="OIH28" s="31"/>
      <c r="OII28" s="31"/>
      <c r="OIJ28" s="31"/>
      <c r="OIK28" s="31"/>
      <c r="OIL28" s="31"/>
      <c r="OIM28" s="31"/>
      <c r="OIN28" s="31"/>
      <c r="OIO28" s="31"/>
      <c r="OIP28" s="31"/>
      <c r="OIQ28" s="31"/>
      <c r="OIR28" s="31"/>
      <c r="OIS28" s="31"/>
      <c r="OIT28" s="31"/>
      <c r="OIU28" s="31"/>
      <c r="OIV28" s="31"/>
      <c r="OIW28" s="31"/>
      <c r="OIX28" s="31"/>
      <c r="OIY28" s="31"/>
      <c r="OIZ28" s="31"/>
      <c r="OJA28" s="31"/>
      <c r="OJB28" s="31"/>
      <c r="OJC28" s="31"/>
      <c r="OJD28" s="31"/>
      <c r="OJE28" s="31"/>
      <c r="OJF28" s="31"/>
      <c r="OJG28" s="31"/>
      <c r="OJH28" s="31"/>
      <c r="OJI28" s="31"/>
      <c r="OJJ28" s="31"/>
      <c r="OJK28" s="31"/>
      <c r="OJL28" s="31"/>
      <c r="OJM28" s="31"/>
      <c r="OJN28" s="31"/>
      <c r="OJO28" s="31"/>
      <c r="OJP28" s="31"/>
      <c r="OJQ28" s="31"/>
      <c r="OJR28" s="31"/>
      <c r="OJS28" s="31"/>
      <c r="OJT28" s="31"/>
      <c r="OJU28" s="31"/>
      <c r="OJV28" s="31"/>
      <c r="OJW28" s="31"/>
      <c r="OJX28" s="31"/>
      <c r="OJY28" s="31"/>
      <c r="OJZ28" s="31"/>
      <c r="OKA28" s="31"/>
      <c r="OKB28" s="31"/>
      <c r="OKC28" s="31"/>
      <c r="OKD28" s="31"/>
      <c r="OKE28" s="31"/>
      <c r="OKF28" s="31"/>
      <c r="OKG28" s="31"/>
      <c r="OKH28" s="31"/>
      <c r="OKI28" s="31"/>
      <c r="OKJ28" s="31"/>
      <c r="OKK28" s="31"/>
      <c r="OKL28" s="31"/>
      <c r="OKM28" s="31"/>
      <c r="OKN28" s="31"/>
      <c r="OKO28" s="31"/>
      <c r="OKP28" s="31"/>
      <c r="OKQ28" s="31"/>
      <c r="OKR28" s="31"/>
      <c r="OKS28" s="31"/>
      <c r="OKT28" s="31"/>
      <c r="OKU28" s="31"/>
      <c r="OKV28" s="31"/>
      <c r="OKW28" s="31"/>
      <c r="OKX28" s="31"/>
      <c r="OKY28" s="31"/>
      <c r="OKZ28" s="31"/>
      <c r="OLA28" s="31"/>
      <c r="OLB28" s="31"/>
      <c r="OLC28" s="31"/>
      <c r="OLD28" s="31"/>
      <c r="OLE28" s="31"/>
      <c r="OLF28" s="31"/>
      <c r="OLG28" s="31"/>
      <c r="OLH28" s="31"/>
      <c r="OLI28" s="31"/>
      <c r="OLJ28" s="31"/>
      <c r="OLK28" s="31"/>
      <c r="OLL28" s="31"/>
      <c r="OLM28" s="31"/>
      <c r="OLN28" s="31"/>
      <c r="OLO28" s="31"/>
      <c r="OLP28" s="31"/>
      <c r="OLQ28" s="31"/>
      <c r="OLR28" s="31"/>
      <c r="OLS28" s="31"/>
      <c r="OLT28" s="31"/>
      <c r="OLU28" s="31"/>
      <c r="OLV28" s="31"/>
      <c r="OLW28" s="31"/>
      <c r="OLX28" s="31"/>
      <c r="OLY28" s="31"/>
      <c r="OLZ28" s="31"/>
      <c r="OMA28" s="31"/>
      <c r="OMB28" s="31"/>
      <c r="OMC28" s="31"/>
      <c r="OMD28" s="31"/>
      <c r="OME28" s="31"/>
      <c r="OMF28" s="31"/>
      <c r="OMG28" s="31"/>
      <c r="OMH28" s="31"/>
      <c r="OMI28" s="31"/>
      <c r="OMJ28" s="31"/>
      <c r="OMK28" s="31"/>
      <c r="OML28" s="31"/>
      <c r="OMM28" s="31"/>
      <c r="OMN28" s="31"/>
      <c r="OMO28" s="31"/>
      <c r="OMP28" s="31"/>
      <c r="OMQ28" s="31"/>
      <c r="OMR28" s="31"/>
      <c r="OMS28" s="31"/>
      <c r="OMT28" s="31"/>
      <c r="OMU28" s="31"/>
      <c r="OMV28" s="31"/>
      <c r="OMW28" s="31"/>
      <c r="OMX28" s="31"/>
      <c r="OMY28" s="31"/>
      <c r="OMZ28" s="31"/>
      <c r="ONA28" s="31"/>
      <c r="ONB28" s="31"/>
      <c r="ONC28" s="31"/>
      <c r="OND28" s="31"/>
      <c r="ONE28" s="31"/>
      <c r="ONF28" s="31"/>
      <c r="ONG28" s="31"/>
      <c r="ONH28" s="31"/>
      <c r="ONI28" s="31"/>
      <c r="ONJ28" s="31"/>
      <c r="ONK28" s="31"/>
      <c r="ONL28" s="31"/>
      <c r="ONM28" s="31"/>
      <c r="ONN28" s="31"/>
      <c r="ONO28" s="31"/>
      <c r="ONP28" s="31"/>
      <c r="ONQ28" s="31"/>
      <c r="ONR28" s="31"/>
      <c r="ONS28" s="31"/>
      <c r="ONT28" s="31"/>
      <c r="ONU28" s="31"/>
      <c r="ONV28" s="31"/>
      <c r="ONW28" s="31"/>
      <c r="ONX28" s="31"/>
      <c r="ONY28" s="31"/>
      <c r="ONZ28" s="31"/>
      <c r="OOA28" s="31"/>
      <c r="OOB28" s="31"/>
      <c r="OOC28" s="31"/>
      <c r="OOD28" s="31"/>
      <c r="OOE28" s="31"/>
      <c r="OOF28" s="31"/>
      <c r="OOG28" s="31"/>
      <c r="OOH28" s="31"/>
      <c r="OOI28" s="31"/>
      <c r="OOJ28" s="31"/>
      <c r="OOK28" s="31"/>
      <c r="OOL28" s="31"/>
      <c r="OOM28" s="31"/>
      <c r="OON28" s="31"/>
      <c r="OOO28" s="31"/>
      <c r="OOP28" s="31"/>
      <c r="OOQ28" s="31"/>
      <c r="OOR28" s="31"/>
      <c r="OOS28" s="31"/>
      <c r="OOT28" s="31"/>
      <c r="OOU28" s="31"/>
      <c r="OOV28" s="31"/>
      <c r="OOW28" s="31"/>
      <c r="OOX28" s="31"/>
      <c r="OOY28" s="31"/>
      <c r="OOZ28" s="31"/>
      <c r="OPA28" s="31"/>
      <c r="OPB28" s="31"/>
      <c r="OPC28" s="31"/>
      <c r="OPD28" s="31"/>
      <c r="OPE28" s="31"/>
      <c r="OPF28" s="31"/>
      <c r="OPG28" s="31"/>
      <c r="OPH28" s="31"/>
      <c r="OPI28" s="31"/>
      <c r="OPJ28" s="31"/>
      <c r="OPK28" s="31"/>
      <c r="OPL28" s="31"/>
      <c r="OPM28" s="31"/>
      <c r="OPN28" s="31"/>
      <c r="OPO28" s="31"/>
      <c r="OPP28" s="31"/>
      <c r="OPQ28" s="31"/>
      <c r="OPR28" s="31"/>
      <c r="OPS28" s="31"/>
      <c r="OPT28" s="31"/>
      <c r="OPU28" s="31"/>
      <c r="OPV28" s="31"/>
      <c r="OPW28" s="31"/>
      <c r="OPX28" s="31"/>
      <c r="OPY28" s="31"/>
      <c r="OPZ28" s="31"/>
      <c r="OQA28" s="31"/>
      <c r="OQB28" s="31"/>
      <c r="OQC28" s="31"/>
      <c r="OQD28" s="31"/>
      <c r="OQE28" s="31"/>
      <c r="OQF28" s="31"/>
      <c r="OQG28" s="31"/>
      <c r="OQH28" s="31"/>
      <c r="OQI28" s="31"/>
      <c r="OQJ28" s="31"/>
      <c r="OQK28" s="31"/>
      <c r="OQL28" s="31"/>
      <c r="OQM28" s="31"/>
      <c r="OQN28" s="31"/>
      <c r="OQO28" s="31"/>
      <c r="OQP28" s="31"/>
      <c r="OQQ28" s="31"/>
      <c r="OQR28" s="31"/>
      <c r="OQS28" s="31"/>
      <c r="OQT28" s="31"/>
      <c r="OQU28" s="31"/>
      <c r="OQV28" s="31"/>
      <c r="OQW28" s="31"/>
      <c r="OQX28" s="31"/>
      <c r="OQY28" s="31"/>
      <c r="OQZ28" s="31"/>
      <c r="ORA28" s="31"/>
      <c r="ORB28" s="31"/>
      <c r="ORC28" s="31"/>
      <c r="ORD28" s="31"/>
      <c r="ORE28" s="31"/>
      <c r="ORF28" s="31"/>
      <c r="ORG28" s="31"/>
      <c r="ORH28" s="31"/>
      <c r="ORI28" s="31"/>
      <c r="ORJ28" s="31"/>
      <c r="ORK28" s="31"/>
      <c r="ORL28" s="31"/>
      <c r="ORM28" s="31"/>
      <c r="ORN28" s="31"/>
      <c r="ORO28" s="31"/>
      <c r="ORP28" s="31"/>
      <c r="ORQ28" s="31"/>
      <c r="ORR28" s="31"/>
      <c r="ORS28" s="31"/>
      <c r="ORT28" s="31"/>
      <c r="ORU28" s="31"/>
      <c r="ORV28" s="31"/>
      <c r="ORW28" s="31"/>
      <c r="ORX28" s="31"/>
      <c r="ORY28" s="31"/>
      <c r="ORZ28" s="31"/>
      <c r="OSA28" s="31"/>
      <c r="OSB28" s="31"/>
      <c r="OSC28" s="31"/>
      <c r="OSD28" s="31"/>
      <c r="OSE28" s="31"/>
      <c r="OSF28" s="31"/>
      <c r="OSG28" s="31"/>
      <c r="OSH28" s="31"/>
      <c r="OSI28" s="31"/>
      <c r="OSJ28" s="31"/>
      <c r="OSK28" s="31"/>
      <c r="OSL28" s="31"/>
      <c r="OSM28" s="31"/>
      <c r="OSN28" s="31"/>
      <c r="OSO28" s="31"/>
      <c r="OSP28" s="31"/>
      <c r="OSQ28" s="31"/>
      <c r="OSR28" s="31"/>
      <c r="OSS28" s="31"/>
      <c r="OST28" s="31"/>
      <c r="OSU28" s="31"/>
      <c r="OSV28" s="31"/>
      <c r="OSW28" s="31"/>
      <c r="OSX28" s="31"/>
      <c r="OSY28" s="31"/>
      <c r="OSZ28" s="31"/>
      <c r="OTA28" s="31"/>
      <c r="OTB28" s="31"/>
      <c r="OTC28" s="31"/>
      <c r="OTD28" s="31"/>
      <c r="OTE28" s="31"/>
      <c r="OTF28" s="31"/>
      <c r="OTG28" s="31"/>
      <c r="OTH28" s="31"/>
      <c r="OTI28" s="31"/>
      <c r="OTJ28" s="31"/>
      <c r="OTK28" s="31"/>
      <c r="OTL28" s="31"/>
      <c r="OTM28" s="31"/>
      <c r="OTN28" s="31"/>
      <c r="OTO28" s="31"/>
      <c r="OTP28" s="31"/>
      <c r="OTQ28" s="31"/>
      <c r="OTR28" s="31"/>
      <c r="OTS28" s="31"/>
      <c r="OTT28" s="31"/>
      <c r="OTU28" s="31"/>
      <c r="OTV28" s="31"/>
      <c r="OTW28" s="31"/>
      <c r="OTX28" s="31"/>
      <c r="OTY28" s="31"/>
      <c r="OTZ28" s="31"/>
      <c r="OUA28" s="31"/>
      <c r="OUB28" s="31"/>
      <c r="OUC28" s="31"/>
      <c r="OUD28" s="31"/>
      <c r="OUE28" s="31"/>
      <c r="OUF28" s="31"/>
      <c r="OUG28" s="31"/>
      <c r="OUH28" s="31"/>
      <c r="OUI28" s="31"/>
      <c r="OUJ28" s="31"/>
      <c r="OUK28" s="31"/>
      <c r="OUL28" s="31"/>
      <c r="OUM28" s="31"/>
      <c r="OUN28" s="31"/>
      <c r="OUO28" s="31"/>
      <c r="OUP28" s="31"/>
      <c r="OUQ28" s="31"/>
      <c r="OUR28" s="31"/>
      <c r="OUS28" s="31"/>
      <c r="OUT28" s="31"/>
      <c r="OUU28" s="31"/>
      <c r="OUV28" s="31"/>
      <c r="OUW28" s="31"/>
      <c r="OUX28" s="31"/>
      <c r="OUY28" s="31"/>
      <c r="OUZ28" s="31"/>
      <c r="OVA28" s="31"/>
      <c r="OVB28" s="31"/>
      <c r="OVC28" s="31"/>
      <c r="OVD28" s="31"/>
      <c r="OVE28" s="31"/>
      <c r="OVF28" s="31"/>
      <c r="OVG28" s="31"/>
      <c r="OVH28" s="31"/>
      <c r="OVI28" s="31"/>
      <c r="OVJ28" s="31"/>
      <c r="OVK28" s="31"/>
      <c r="OVL28" s="31"/>
      <c r="OVM28" s="31"/>
      <c r="OVN28" s="31"/>
      <c r="OVO28" s="31"/>
      <c r="OVP28" s="31"/>
      <c r="OVQ28" s="31"/>
      <c r="OVR28" s="31"/>
      <c r="OVS28" s="31"/>
      <c r="OVT28" s="31"/>
      <c r="OVU28" s="31"/>
      <c r="OVV28" s="31"/>
      <c r="OVW28" s="31"/>
      <c r="OVX28" s="31"/>
      <c r="OVY28" s="31"/>
      <c r="OVZ28" s="31"/>
      <c r="OWA28" s="31"/>
      <c r="OWB28" s="31"/>
      <c r="OWC28" s="31"/>
      <c r="OWD28" s="31"/>
      <c r="OWE28" s="31"/>
      <c r="OWF28" s="31"/>
      <c r="OWG28" s="31"/>
      <c r="OWH28" s="31"/>
      <c r="OWI28" s="31"/>
      <c r="OWJ28" s="31"/>
      <c r="OWK28" s="31"/>
      <c r="OWL28" s="31"/>
      <c r="OWM28" s="31"/>
      <c r="OWN28" s="31"/>
      <c r="OWO28" s="31"/>
      <c r="OWP28" s="31"/>
      <c r="OWQ28" s="31"/>
      <c r="OWR28" s="31"/>
      <c r="OWS28" s="31"/>
      <c r="OWT28" s="31"/>
      <c r="OWU28" s="31"/>
      <c r="OWV28" s="31"/>
      <c r="OWW28" s="31"/>
      <c r="OWX28" s="31"/>
      <c r="OWY28" s="31"/>
      <c r="OWZ28" s="31"/>
      <c r="OXA28" s="31"/>
      <c r="OXB28" s="31"/>
      <c r="OXC28" s="31"/>
      <c r="OXD28" s="31"/>
      <c r="OXE28" s="31"/>
      <c r="OXF28" s="31"/>
      <c r="OXG28" s="31"/>
      <c r="OXH28" s="31"/>
      <c r="OXI28" s="31"/>
      <c r="OXJ28" s="31"/>
      <c r="OXK28" s="31"/>
      <c r="OXL28" s="31"/>
      <c r="OXM28" s="31"/>
      <c r="OXN28" s="31"/>
      <c r="OXO28" s="31"/>
      <c r="OXP28" s="31"/>
      <c r="OXQ28" s="31"/>
      <c r="OXR28" s="31"/>
      <c r="OXS28" s="31"/>
      <c r="OXT28" s="31"/>
      <c r="OXU28" s="31"/>
      <c r="OXV28" s="31"/>
      <c r="OXW28" s="31"/>
      <c r="OXX28" s="31"/>
      <c r="OXY28" s="31"/>
      <c r="OXZ28" s="31"/>
      <c r="OYA28" s="31"/>
      <c r="OYB28" s="31"/>
      <c r="OYC28" s="31"/>
      <c r="OYD28" s="31"/>
      <c r="OYE28" s="31"/>
      <c r="OYF28" s="31"/>
      <c r="OYG28" s="31"/>
      <c r="OYH28" s="31"/>
      <c r="OYI28" s="31"/>
      <c r="OYJ28" s="31"/>
      <c r="OYK28" s="31"/>
      <c r="OYL28" s="31"/>
      <c r="OYM28" s="31"/>
      <c r="OYN28" s="31"/>
      <c r="OYO28" s="31"/>
      <c r="OYP28" s="31"/>
      <c r="OYQ28" s="31"/>
      <c r="OYR28" s="31"/>
      <c r="OYS28" s="31"/>
      <c r="OYT28" s="31"/>
      <c r="OYU28" s="31"/>
      <c r="OYV28" s="31"/>
      <c r="OYW28" s="31"/>
      <c r="OYX28" s="31"/>
      <c r="OYY28" s="31"/>
      <c r="OYZ28" s="31"/>
      <c r="OZA28" s="31"/>
      <c r="OZB28" s="31"/>
      <c r="OZC28" s="31"/>
      <c r="OZD28" s="31"/>
      <c r="OZE28" s="31"/>
      <c r="OZF28" s="31"/>
      <c r="OZG28" s="31"/>
      <c r="OZH28" s="31"/>
      <c r="OZI28" s="31"/>
      <c r="OZJ28" s="31"/>
      <c r="OZK28" s="31"/>
      <c r="OZL28" s="31"/>
      <c r="OZM28" s="31"/>
      <c r="OZN28" s="31"/>
      <c r="OZO28" s="31"/>
      <c r="OZP28" s="31"/>
      <c r="OZQ28" s="31"/>
      <c r="OZR28" s="31"/>
      <c r="OZS28" s="31"/>
      <c r="OZT28" s="31"/>
      <c r="OZU28" s="31"/>
      <c r="OZV28" s="31"/>
      <c r="OZW28" s="31"/>
      <c r="OZX28" s="31"/>
      <c r="OZY28" s="31"/>
      <c r="OZZ28" s="31"/>
      <c r="PAA28" s="31"/>
      <c r="PAB28" s="31"/>
      <c r="PAC28" s="31"/>
      <c r="PAD28" s="31"/>
      <c r="PAE28" s="31"/>
      <c r="PAF28" s="31"/>
      <c r="PAG28" s="31"/>
      <c r="PAH28" s="31"/>
      <c r="PAI28" s="31"/>
      <c r="PAJ28" s="31"/>
      <c r="PAK28" s="31"/>
      <c r="PAL28" s="31"/>
      <c r="PAM28" s="31"/>
      <c r="PAN28" s="31"/>
      <c r="PAO28" s="31"/>
      <c r="PAP28" s="31"/>
      <c r="PAQ28" s="31"/>
      <c r="PAR28" s="31"/>
      <c r="PAS28" s="31"/>
      <c r="PAT28" s="31"/>
      <c r="PAU28" s="31"/>
      <c r="PAV28" s="31"/>
      <c r="PAW28" s="31"/>
      <c r="PAX28" s="31"/>
      <c r="PAY28" s="31"/>
      <c r="PAZ28" s="31"/>
      <c r="PBA28" s="31"/>
      <c r="PBB28" s="31"/>
      <c r="PBC28" s="31"/>
      <c r="PBD28" s="31"/>
      <c r="PBE28" s="31"/>
      <c r="PBF28" s="31"/>
      <c r="PBG28" s="31"/>
      <c r="PBH28" s="31"/>
      <c r="PBI28" s="31"/>
      <c r="PBJ28" s="31"/>
      <c r="PBK28" s="31"/>
      <c r="PBL28" s="31"/>
      <c r="PBM28" s="31"/>
      <c r="PBN28" s="31"/>
      <c r="PBO28" s="31"/>
      <c r="PBP28" s="31"/>
      <c r="PBQ28" s="31"/>
      <c r="PBR28" s="31"/>
      <c r="PBS28" s="31"/>
      <c r="PBT28" s="31"/>
      <c r="PBU28" s="31"/>
      <c r="PBV28" s="31"/>
      <c r="PBW28" s="31"/>
      <c r="PBX28" s="31"/>
      <c r="PBY28" s="31"/>
      <c r="PBZ28" s="31"/>
      <c r="PCA28" s="31"/>
      <c r="PCB28" s="31"/>
      <c r="PCC28" s="31"/>
      <c r="PCD28" s="31"/>
      <c r="PCE28" s="31"/>
      <c r="PCF28" s="31"/>
      <c r="PCG28" s="31"/>
      <c r="PCH28" s="31"/>
      <c r="PCI28" s="31"/>
      <c r="PCJ28" s="31"/>
      <c r="PCK28" s="31"/>
      <c r="PCL28" s="31"/>
      <c r="PCM28" s="31"/>
      <c r="PCN28" s="31"/>
      <c r="PCO28" s="31"/>
      <c r="PCP28" s="31"/>
      <c r="PCQ28" s="31"/>
      <c r="PCR28" s="31"/>
      <c r="PCS28" s="31"/>
      <c r="PCT28" s="31"/>
      <c r="PCU28" s="31"/>
      <c r="PCV28" s="31"/>
      <c r="PCW28" s="31"/>
      <c r="PCX28" s="31"/>
      <c r="PCY28" s="31"/>
      <c r="PCZ28" s="31"/>
      <c r="PDA28" s="31"/>
      <c r="PDB28" s="31"/>
      <c r="PDC28" s="31"/>
      <c r="PDD28" s="31"/>
      <c r="PDE28" s="31"/>
      <c r="PDF28" s="31"/>
      <c r="PDG28" s="31"/>
      <c r="PDH28" s="31"/>
      <c r="PDI28" s="31"/>
      <c r="PDJ28" s="31"/>
      <c r="PDK28" s="31"/>
      <c r="PDL28" s="31"/>
      <c r="PDM28" s="31"/>
      <c r="PDN28" s="31"/>
      <c r="PDO28" s="31"/>
      <c r="PDP28" s="31"/>
      <c r="PDQ28" s="31"/>
      <c r="PDR28" s="31"/>
      <c r="PDS28" s="31"/>
      <c r="PDT28" s="31"/>
      <c r="PDU28" s="31"/>
      <c r="PDV28" s="31"/>
      <c r="PDW28" s="31"/>
      <c r="PDX28" s="31"/>
      <c r="PDY28" s="31"/>
      <c r="PDZ28" s="31"/>
      <c r="PEA28" s="31"/>
      <c r="PEB28" s="31"/>
      <c r="PEC28" s="31"/>
      <c r="PED28" s="31"/>
      <c r="PEE28" s="31"/>
      <c r="PEF28" s="31"/>
      <c r="PEG28" s="31"/>
      <c r="PEH28" s="31"/>
      <c r="PEI28" s="31"/>
      <c r="PEJ28" s="31"/>
      <c r="PEK28" s="31"/>
      <c r="PEL28" s="31"/>
      <c r="PEM28" s="31"/>
      <c r="PEN28" s="31"/>
      <c r="PEO28" s="31"/>
      <c r="PEP28" s="31"/>
      <c r="PEQ28" s="31"/>
      <c r="PER28" s="31"/>
      <c r="PES28" s="31"/>
      <c r="PET28" s="31"/>
      <c r="PEU28" s="31"/>
      <c r="PEV28" s="31"/>
      <c r="PEW28" s="31"/>
      <c r="PEX28" s="31"/>
      <c r="PEY28" s="31"/>
      <c r="PEZ28" s="31"/>
      <c r="PFA28" s="31"/>
      <c r="PFB28" s="31"/>
      <c r="PFC28" s="31"/>
      <c r="PFD28" s="31"/>
      <c r="PFE28" s="31"/>
      <c r="PFF28" s="31"/>
      <c r="PFG28" s="31"/>
      <c r="PFH28" s="31"/>
      <c r="PFI28" s="31"/>
      <c r="PFJ28" s="31"/>
      <c r="PFK28" s="31"/>
      <c r="PFL28" s="31"/>
      <c r="PFM28" s="31"/>
      <c r="PFN28" s="31"/>
      <c r="PFO28" s="31"/>
      <c r="PFP28" s="31"/>
      <c r="PFQ28" s="31"/>
      <c r="PFR28" s="31"/>
      <c r="PFS28" s="31"/>
      <c r="PFT28" s="31"/>
      <c r="PFU28" s="31"/>
      <c r="PFV28" s="31"/>
      <c r="PFW28" s="31"/>
      <c r="PFX28" s="31"/>
      <c r="PFY28" s="31"/>
      <c r="PFZ28" s="31"/>
      <c r="PGA28" s="31"/>
      <c r="PGB28" s="31"/>
      <c r="PGC28" s="31"/>
      <c r="PGD28" s="31"/>
      <c r="PGE28" s="31"/>
      <c r="PGF28" s="31"/>
      <c r="PGG28" s="31"/>
      <c r="PGH28" s="31"/>
      <c r="PGI28" s="31"/>
      <c r="PGJ28" s="31"/>
      <c r="PGK28" s="31"/>
      <c r="PGL28" s="31"/>
      <c r="PGM28" s="31"/>
      <c r="PGN28" s="31"/>
      <c r="PGO28" s="31"/>
      <c r="PGP28" s="31"/>
      <c r="PGQ28" s="31"/>
      <c r="PGR28" s="31"/>
      <c r="PGS28" s="31"/>
      <c r="PGT28" s="31"/>
      <c r="PGU28" s="31"/>
      <c r="PGV28" s="31"/>
      <c r="PGW28" s="31"/>
      <c r="PGX28" s="31"/>
      <c r="PGY28" s="31"/>
      <c r="PGZ28" s="31"/>
      <c r="PHA28" s="31"/>
      <c r="PHB28" s="31"/>
      <c r="PHC28" s="31"/>
      <c r="PHD28" s="31"/>
      <c r="PHE28" s="31"/>
      <c r="PHF28" s="31"/>
      <c r="PHG28" s="31"/>
      <c r="PHH28" s="31"/>
      <c r="PHI28" s="31"/>
      <c r="PHJ28" s="31"/>
      <c r="PHK28" s="31"/>
      <c r="PHL28" s="31"/>
      <c r="PHM28" s="31"/>
      <c r="PHN28" s="31"/>
      <c r="PHO28" s="31"/>
      <c r="PHP28" s="31"/>
      <c r="PHQ28" s="31"/>
      <c r="PHR28" s="31"/>
      <c r="PHS28" s="31"/>
      <c r="PHT28" s="31"/>
      <c r="PHU28" s="31"/>
      <c r="PHV28" s="31"/>
      <c r="PHW28" s="31"/>
      <c r="PHX28" s="31"/>
      <c r="PHY28" s="31"/>
      <c r="PHZ28" s="31"/>
      <c r="PIA28" s="31"/>
      <c r="PIB28" s="31"/>
      <c r="PIC28" s="31"/>
      <c r="PID28" s="31"/>
      <c r="PIE28" s="31"/>
      <c r="PIF28" s="31"/>
      <c r="PIG28" s="31"/>
      <c r="PIH28" s="31"/>
      <c r="PII28" s="31"/>
      <c r="PIJ28" s="31"/>
      <c r="PIK28" s="31"/>
      <c r="PIL28" s="31"/>
      <c r="PIM28" s="31"/>
      <c r="PIN28" s="31"/>
      <c r="PIO28" s="31"/>
      <c r="PIP28" s="31"/>
      <c r="PIQ28" s="31"/>
      <c r="PIR28" s="31"/>
      <c r="PIS28" s="31"/>
      <c r="PIT28" s="31"/>
      <c r="PIU28" s="31"/>
      <c r="PIV28" s="31"/>
      <c r="PIW28" s="31"/>
      <c r="PIX28" s="31"/>
      <c r="PIY28" s="31"/>
      <c r="PIZ28" s="31"/>
      <c r="PJA28" s="31"/>
      <c r="PJB28" s="31"/>
      <c r="PJC28" s="31"/>
      <c r="PJD28" s="31"/>
      <c r="PJE28" s="31"/>
      <c r="PJF28" s="31"/>
      <c r="PJG28" s="31"/>
      <c r="PJH28" s="31"/>
      <c r="PJI28" s="31"/>
      <c r="PJJ28" s="31"/>
      <c r="PJK28" s="31"/>
      <c r="PJL28" s="31"/>
      <c r="PJM28" s="31"/>
      <c r="PJN28" s="31"/>
      <c r="PJO28" s="31"/>
      <c r="PJP28" s="31"/>
      <c r="PJQ28" s="31"/>
      <c r="PJR28" s="31"/>
      <c r="PJS28" s="31"/>
      <c r="PJT28" s="31"/>
      <c r="PJU28" s="31"/>
      <c r="PJV28" s="31"/>
      <c r="PJW28" s="31"/>
      <c r="PJX28" s="31"/>
      <c r="PJY28" s="31"/>
      <c r="PJZ28" s="31"/>
      <c r="PKA28" s="31"/>
      <c r="PKB28" s="31"/>
      <c r="PKC28" s="31"/>
      <c r="PKD28" s="31"/>
      <c r="PKE28" s="31"/>
      <c r="PKF28" s="31"/>
      <c r="PKG28" s="31"/>
      <c r="PKH28" s="31"/>
      <c r="PKI28" s="31"/>
      <c r="PKJ28" s="31"/>
      <c r="PKK28" s="31"/>
      <c r="PKL28" s="31"/>
      <c r="PKM28" s="31"/>
      <c r="PKN28" s="31"/>
      <c r="PKO28" s="31"/>
      <c r="PKP28" s="31"/>
      <c r="PKQ28" s="31"/>
      <c r="PKR28" s="31"/>
      <c r="PKS28" s="31"/>
      <c r="PKT28" s="31"/>
      <c r="PKU28" s="31"/>
      <c r="PKV28" s="31"/>
      <c r="PKW28" s="31"/>
      <c r="PKX28" s="31"/>
      <c r="PKY28" s="31"/>
      <c r="PKZ28" s="31"/>
      <c r="PLA28" s="31"/>
      <c r="PLB28" s="31"/>
      <c r="PLC28" s="31"/>
      <c r="PLD28" s="31"/>
      <c r="PLE28" s="31"/>
      <c r="PLF28" s="31"/>
      <c r="PLG28" s="31"/>
      <c r="PLH28" s="31"/>
      <c r="PLI28" s="31"/>
      <c r="PLJ28" s="31"/>
      <c r="PLK28" s="31"/>
      <c r="PLL28" s="31"/>
      <c r="PLM28" s="31"/>
      <c r="PLN28" s="31"/>
      <c r="PLO28" s="31"/>
      <c r="PLP28" s="31"/>
      <c r="PLQ28" s="31"/>
      <c r="PLR28" s="31"/>
      <c r="PLS28" s="31"/>
      <c r="PLT28" s="31"/>
      <c r="PLU28" s="31"/>
      <c r="PLV28" s="31"/>
      <c r="PLW28" s="31"/>
      <c r="PLX28" s="31"/>
      <c r="PLY28" s="31"/>
      <c r="PLZ28" s="31"/>
      <c r="PMA28" s="31"/>
      <c r="PMB28" s="31"/>
      <c r="PMC28" s="31"/>
      <c r="PMD28" s="31"/>
      <c r="PME28" s="31"/>
      <c r="PMF28" s="31"/>
      <c r="PMG28" s="31"/>
      <c r="PMH28" s="31"/>
      <c r="PMI28" s="31"/>
      <c r="PMJ28" s="31"/>
      <c r="PMK28" s="31"/>
      <c r="PML28" s="31"/>
      <c r="PMM28" s="31"/>
      <c r="PMN28" s="31"/>
      <c r="PMO28" s="31"/>
      <c r="PMP28" s="31"/>
      <c r="PMQ28" s="31"/>
      <c r="PMR28" s="31"/>
      <c r="PMS28" s="31"/>
      <c r="PMT28" s="31"/>
      <c r="PMU28" s="31"/>
      <c r="PMV28" s="31"/>
      <c r="PMW28" s="31"/>
      <c r="PMX28" s="31"/>
      <c r="PMY28" s="31"/>
      <c r="PMZ28" s="31"/>
      <c r="PNA28" s="31"/>
      <c r="PNB28" s="31"/>
      <c r="PNC28" s="31"/>
      <c r="PND28" s="31"/>
      <c r="PNE28" s="31"/>
      <c r="PNF28" s="31"/>
      <c r="PNG28" s="31"/>
      <c r="PNH28" s="31"/>
      <c r="PNI28" s="31"/>
      <c r="PNJ28" s="31"/>
      <c r="PNK28" s="31"/>
      <c r="PNL28" s="31"/>
      <c r="PNM28" s="31"/>
      <c r="PNN28" s="31"/>
      <c r="PNO28" s="31"/>
      <c r="PNP28" s="31"/>
      <c r="PNQ28" s="31"/>
      <c r="PNR28" s="31"/>
      <c r="PNS28" s="31"/>
      <c r="PNT28" s="31"/>
      <c r="PNU28" s="31"/>
      <c r="PNV28" s="31"/>
      <c r="PNW28" s="31"/>
      <c r="PNX28" s="31"/>
      <c r="PNY28" s="31"/>
      <c r="PNZ28" s="31"/>
      <c r="POA28" s="31"/>
      <c r="POB28" s="31"/>
      <c r="POC28" s="31"/>
      <c r="POD28" s="31"/>
      <c r="POE28" s="31"/>
      <c r="POF28" s="31"/>
      <c r="POG28" s="31"/>
      <c r="POH28" s="31"/>
      <c r="POI28" s="31"/>
      <c r="POJ28" s="31"/>
      <c r="POK28" s="31"/>
      <c r="POL28" s="31"/>
      <c r="POM28" s="31"/>
      <c r="PON28" s="31"/>
      <c r="POO28" s="31"/>
      <c r="POP28" s="31"/>
      <c r="POQ28" s="31"/>
      <c r="POR28" s="31"/>
      <c r="POS28" s="31"/>
      <c r="POT28" s="31"/>
      <c r="POU28" s="31"/>
      <c r="POV28" s="31"/>
      <c r="POW28" s="31"/>
      <c r="POX28" s="31"/>
      <c r="POY28" s="31"/>
      <c r="POZ28" s="31"/>
      <c r="PPA28" s="31"/>
      <c r="PPB28" s="31"/>
      <c r="PPC28" s="31"/>
      <c r="PPD28" s="31"/>
      <c r="PPE28" s="31"/>
      <c r="PPF28" s="31"/>
      <c r="PPG28" s="31"/>
      <c r="PPH28" s="31"/>
      <c r="PPI28" s="31"/>
      <c r="PPJ28" s="31"/>
      <c r="PPK28" s="31"/>
      <c r="PPL28" s="31"/>
      <c r="PPM28" s="31"/>
      <c r="PPN28" s="31"/>
      <c r="PPO28" s="31"/>
      <c r="PPP28" s="31"/>
      <c r="PPQ28" s="31"/>
      <c r="PPR28" s="31"/>
      <c r="PPS28" s="31"/>
      <c r="PPT28" s="31"/>
      <c r="PPU28" s="31"/>
      <c r="PPV28" s="31"/>
      <c r="PPW28" s="31"/>
      <c r="PPX28" s="31"/>
      <c r="PPY28" s="31"/>
      <c r="PPZ28" s="31"/>
      <c r="PQA28" s="31"/>
      <c r="PQB28" s="31"/>
      <c r="PQC28" s="31"/>
      <c r="PQD28" s="31"/>
      <c r="PQE28" s="31"/>
      <c r="PQF28" s="31"/>
      <c r="PQG28" s="31"/>
      <c r="PQH28" s="31"/>
      <c r="PQI28" s="31"/>
      <c r="PQJ28" s="31"/>
      <c r="PQK28" s="31"/>
      <c r="PQL28" s="31"/>
      <c r="PQM28" s="31"/>
      <c r="PQN28" s="31"/>
      <c r="PQO28" s="31"/>
      <c r="PQP28" s="31"/>
      <c r="PQQ28" s="31"/>
      <c r="PQR28" s="31"/>
      <c r="PQS28" s="31"/>
      <c r="PQT28" s="31"/>
      <c r="PQU28" s="31"/>
      <c r="PQV28" s="31"/>
      <c r="PQW28" s="31"/>
      <c r="PQX28" s="31"/>
      <c r="PQY28" s="31"/>
      <c r="PQZ28" s="31"/>
      <c r="PRA28" s="31"/>
      <c r="PRB28" s="31"/>
      <c r="PRC28" s="31"/>
      <c r="PRD28" s="31"/>
      <c r="PRE28" s="31"/>
      <c r="PRF28" s="31"/>
      <c r="PRG28" s="31"/>
      <c r="PRH28" s="31"/>
      <c r="PRI28" s="31"/>
      <c r="PRJ28" s="31"/>
      <c r="PRK28" s="31"/>
      <c r="PRL28" s="31"/>
      <c r="PRM28" s="31"/>
      <c r="PRN28" s="31"/>
      <c r="PRO28" s="31"/>
      <c r="PRP28" s="31"/>
      <c r="PRQ28" s="31"/>
      <c r="PRR28" s="31"/>
      <c r="PRS28" s="31"/>
      <c r="PRT28" s="31"/>
      <c r="PRU28" s="31"/>
      <c r="PRV28" s="31"/>
      <c r="PRW28" s="31"/>
      <c r="PRX28" s="31"/>
      <c r="PRY28" s="31"/>
      <c r="PRZ28" s="31"/>
      <c r="PSA28" s="31"/>
      <c r="PSB28" s="31"/>
      <c r="PSC28" s="31"/>
      <c r="PSD28" s="31"/>
      <c r="PSE28" s="31"/>
      <c r="PSF28" s="31"/>
      <c r="PSG28" s="31"/>
      <c r="PSH28" s="31"/>
      <c r="PSI28" s="31"/>
      <c r="PSJ28" s="31"/>
      <c r="PSK28" s="31"/>
      <c r="PSL28" s="31"/>
      <c r="PSM28" s="31"/>
      <c r="PSN28" s="31"/>
      <c r="PSO28" s="31"/>
      <c r="PSP28" s="31"/>
      <c r="PSQ28" s="31"/>
      <c r="PSR28" s="31"/>
      <c r="PSS28" s="31"/>
      <c r="PST28" s="31"/>
      <c r="PSU28" s="31"/>
      <c r="PSV28" s="31"/>
      <c r="PSW28" s="31"/>
      <c r="PSX28" s="31"/>
      <c r="PSY28" s="31"/>
      <c r="PSZ28" s="31"/>
      <c r="PTA28" s="31"/>
      <c r="PTB28" s="31"/>
      <c r="PTC28" s="31"/>
      <c r="PTD28" s="31"/>
      <c r="PTE28" s="31"/>
      <c r="PTF28" s="31"/>
      <c r="PTG28" s="31"/>
      <c r="PTH28" s="31"/>
      <c r="PTI28" s="31"/>
      <c r="PTJ28" s="31"/>
      <c r="PTK28" s="31"/>
      <c r="PTL28" s="31"/>
      <c r="PTM28" s="31"/>
      <c r="PTN28" s="31"/>
      <c r="PTO28" s="31"/>
      <c r="PTP28" s="31"/>
      <c r="PTQ28" s="31"/>
      <c r="PTR28" s="31"/>
      <c r="PTS28" s="31"/>
      <c r="PTT28" s="31"/>
      <c r="PTU28" s="31"/>
      <c r="PTV28" s="31"/>
      <c r="PTW28" s="31"/>
      <c r="PTX28" s="31"/>
      <c r="PTY28" s="31"/>
      <c r="PTZ28" s="31"/>
      <c r="PUA28" s="31"/>
      <c r="PUB28" s="31"/>
      <c r="PUC28" s="31"/>
      <c r="PUD28" s="31"/>
      <c r="PUE28" s="31"/>
      <c r="PUF28" s="31"/>
      <c r="PUG28" s="31"/>
      <c r="PUH28" s="31"/>
      <c r="PUI28" s="31"/>
      <c r="PUJ28" s="31"/>
      <c r="PUK28" s="31"/>
      <c r="PUL28" s="31"/>
      <c r="PUM28" s="31"/>
      <c r="PUN28" s="31"/>
      <c r="PUO28" s="31"/>
      <c r="PUP28" s="31"/>
      <c r="PUQ28" s="31"/>
      <c r="PUR28" s="31"/>
      <c r="PUS28" s="31"/>
      <c r="PUT28" s="31"/>
      <c r="PUU28" s="31"/>
      <c r="PUV28" s="31"/>
      <c r="PUW28" s="31"/>
      <c r="PUX28" s="31"/>
      <c r="PUY28" s="31"/>
      <c r="PUZ28" s="31"/>
      <c r="PVA28" s="31"/>
      <c r="PVB28" s="31"/>
      <c r="PVC28" s="31"/>
      <c r="PVD28" s="31"/>
      <c r="PVE28" s="31"/>
      <c r="PVF28" s="31"/>
      <c r="PVG28" s="31"/>
      <c r="PVH28" s="31"/>
      <c r="PVI28" s="31"/>
      <c r="PVJ28" s="31"/>
      <c r="PVK28" s="31"/>
      <c r="PVL28" s="31"/>
      <c r="PVM28" s="31"/>
      <c r="PVN28" s="31"/>
      <c r="PVO28" s="31"/>
      <c r="PVP28" s="31"/>
      <c r="PVQ28" s="31"/>
      <c r="PVR28" s="31"/>
      <c r="PVS28" s="31"/>
      <c r="PVT28" s="31"/>
      <c r="PVU28" s="31"/>
      <c r="PVV28" s="31"/>
      <c r="PVW28" s="31"/>
      <c r="PVX28" s="31"/>
      <c r="PVY28" s="31"/>
      <c r="PVZ28" s="31"/>
      <c r="PWA28" s="31"/>
      <c r="PWB28" s="31"/>
      <c r="PWC28" s="31"/>
      <c r="PWD28" s="31"/>
      <c r="PWE28" s="31"/>
      <c r="PWF28" s="31"/>
      <c r="PWG28" s="31"/>
      <c r="PWH28" s="31"/>
      <c r="PWI28" s="31"/>
      <c r="PWJ28" s="31"/>
      <c r="PWK28" s="31"/>
      <c r="PWL28" s="31"/>
      <c r="PWM28" s="31"/>
      <c r="PWN28" s="31"/>
      <c r="PWO28" s="31"/>
      <c r="PWP28" s="31"/>
      <c r="PWQ28" s="31"/>
      <c r="PWR28" s="31"/>
      <c r="PWS28" s="31"/>
      <c r="PWT28" s="31"/>
      <c r="PWU28" s="31"/>
      <c r="PWV28" s="31"/>
      <c r="PWW28" s="31"/>
      <c r="PWX28" s="31"/>
      <c r="PWY28" s="31"/>
      <c r="PWZ28" s="31"/>
      <c r="PXA28" s="31"/>
      <c r="PXB28" s="31"/>
      <c r="PXC28" s="31"/>
      <c r="PXD28" s="31"/>
      <c r="PXE28" s="31"/>
      <c r="PXF28" s="31"/>
      <c r="PXG28" s="31"/>
      <c r="PXH28" s="31"/>
      <c r="PXI28" s="31"/>
      <c r="PXJ28" s="31"/>
      <c r="PXK28" s="31"/>
      <c r="PXL28" s="31"/>
      <c r="PXM28" s="31"/>
      <c r="PXN28" s="31"/>
      <c r="PXO28" s="31"/>
      <c r="PXP28" s="31"/>
      <c r="PXQ28" s="31"/>
      <c r="PXR28" s="31"/>
      <c r="PXS28" s="31"/>
      <c r="PXT28" s="31"/>
      <c r="PXU28" s="31"/>
      <c r="PXV28" s="31"/>
      <c r="PXW28" s="31"/>
      <c r="PXX28" s="31"/>
      <c r="PXY28" s="31"/>
      <c r="PXZ28" s="31"/>
      <c r="PYA28" s="31"/>
      <c r="PYB28" s="31"/>
      <c r="PYC28" s="31"/>
      <c r="PYD28" s="31"/>
      <c r="PYE28" s="31"/>
      <c r="PYF28" s="31"/>
      <c r="PYG28" s="31"/>
      <c r="PYH28" s="31"/>
      <c r="PYI28" s="31"/>
      <c r="PYJ28" s="31"/>
      <c r="PYK28" s="31"/>
      <c r="PYL28" s="31"/>
      <c r="PYM28" s="31"/>
      <c r="PYN28" s="31"/>
      <c r="PYO28" s="31"/>
      <c r="PYP28" s="31"/>
      <c r="PYQ28" s="31"/>
      <c r="PYR28" s="31"/>
      <c r="PYS28" s="31"/>
      <c r="PYT28" s="31"/>
      <c r="PYU28" s="31"/>
      <c r="PYV28" s="31"/>
      <c r="PYW28" s="31"/>
      <c r="PYX28" s="31"/>
      <c r="PYY28" s="31"/>
      <c r="PYZ28" s="31"/>
      <c r="PZA28" s="31"/>
      <c r="PZB28" s="31"/>
      <c r="PZC28" s="31"/>
      <c r="PZD28" s="31"/>
      <c r="PZE28" s="31"/>
      <c r="PZF28" s="31"/>
      <c r="PZG28" s="31"/>
      <c r="PZH28" s="31"/>
      <c r="PZI28" s="31"/>
      <c r="PZJ28" s="31"/>
      <c r="PZK28" s="31"/>
      <c r="PZL28" s="31"/>
      <c r="PZM28" s="31"/>
      <c r="PZN28" s="31"/>
      <c r="PZO28" s="31"/>
      <c r="PZP28" s="31"/>
      <c r="PZQ28" s="31"/>
      <c r="PZR28" s="31"/>
      <c r="PZS28" s="31"/>
      <c r="PZT28" s="31"/>
      <c r="PZU28" s="31"/>
      <c r="PZV28" s="31"/>
      <c r="PZW28" s="31"/>
      <c r="PZX28" s="31"/>
      <c r="PZY28" s="31"/>
      <c r="PZZ28" s="31"/>
      <c r="QAA28" s="31"/>
      <c r="QAB28" s="31"/>
      <c r="QAC28" s="31"/>
      <c r="QAD28" s="31"/>
      <c r="QAE28" s="31"/>
      <c r="QAF28" s="31"/>
      <c r="QAG28" s="31"/>
      <c r="QAH28" s="31"/>
      <c r="QAI28" s="31"/>
      <c r="QAJ28" s="31"/>
      <c r="QAK28" s="31"/>
      <c r="QAL28" s="31"/>
      <c r="QAM28" s="31"/>
      <c r="QAN28" s="31"/>
      <c r="QAO28" s="31"/>
      <c r="QAP28" s="31"/>
      <c r="QAQ28" s="31"/>
      <c r="QAR28" s="31"/>
      <c r="QAS28" s="31"/>
      <c r="QAT28" s="31"/>
      <c r="QAU28" s="31"/>
      <c r="QAV28" s="31"/>
      <c r="QAW28" s="31"/>
      <c r="QAX28" s="31"/>
      <c r="QAY28" s="31"/>
      <c r="QAZ28" s="31"/>
      <c r="QBA28" s="31"/>
      <c r="QBB28" s="31"/>
      <c r="QBC28" s="31"/>
      <c r="QBD28" s="31"/>
      <c r="QBE28" s="31"/>
      <c r="QBF28" s="31"/>
      <c r="QBG28" s="31"/>
      <c r="QBH28" s="31"/>
      <c r="QBI28" s="31"/>
      <c r="QBJ28" s="31"/>
      <c r="QBK28" s="31"/>
      <c r="QBL28" s="31"/>
      <c r="QBM28" s="31"/>
      <c r="QBN28" s="31"/>
      <c r="QBO28" s="31"/>
      <c r="QBP28" s="31"/>
      <c r="QBQ28" s="31"/>
      <c r="QBR28" s="31"/>
      <c r="QBS28" s="31"/>
      <c r="QBT28" s="31"/>
      <c r="QBU28" s="31"/>
      <c r="QBV28" s="31"/>
      <c r="QBW28" s="31"/>
      <c r="QBX28" s="31"/>
      <c r="QBY28" s="31"/>
      <c r="QBZ28" s="31"/>
      <c r="QCA28" s="31"/>
      <c r="QCB28" s="31"/>
      <c r="QCC28" s="31"/>
      <c r="QCD28" s="31"/>
      <c r="QCE28" s="31"/>
      <c r="QCF28" s="31"/>
      <c r="QCG28" s="31"/>
      <c r="QCH28" s="31"/>
      <c r="QCI28" s="31"/>
      <c r="QCJ28" s="31"/>
      <c r="QCK28" s="31"/>
      <c r="QCL28" s="31"/>
      <c r="QCM28" s="31"/>
      <c r="QCN28" s="31"/>
      <c r="QCO28" s="31"/>
      <c r="QCP28" s="31"/>
      <c r="QCQ28" s="31"/>
      <c r="QCR28" s="31"/>
      <c r="QCS28" s="31"/>
      <c r="QCT28" s="31"/>
      <c r="QCU28" s="31"/>
      <c r="QCV28" s="31"/>
      <c r="QCW28" s="31"/>
      <c r="QCX28" s="31"/>
      <c r="QCY28" s="31"/>
      <c r="QCZ28" s="31"/>
      <c r="QDA28" s="31"/>
      <c r="QDB28" s="31"/>
      <c r="QDC28" s="31"/>
      <c r="QDD28" s="31"/>
      <c r="QDE28" s="31"/>
      <c r="QDF28" s="31"/>
      <c r="QDG28" s="31"/>
      <c r="QDH28" s="31"/>
      <c r="QDI28" s="31"/>
      <c r="QDJ28" s="31"/>
      <c r="QDK28" s="31"/>
      <c r="QDL28" s="31"/>
      <c r="QDM28" s="31"/>
      <c r="QDN28" s="31"/>
      <c r="QDO28" s="31"/>
      <c r="QDP28" s="31"/>
      <c r="QDQ28" s="31"/>
      <c r="QDR28" s="31"/>
      <c r="QDS28" s="31"/>
      <c r="QDT28" s="31"/>
      <c r="QDU28" s="31"/>
      <c r="QDV28" s="31"/>
      <c r="QDW28" s="31"/>
      <c r="QDX28" s="31"/>
      <c r="QDY28" s="31"/>
      <c r="QDZ28" s="31"/>
      <c r="QEA28" s="31"/>
      <c r="QEB28" s="31"/>
      <c r="QEC28" s="31"/>
      <c r="QED28" s="31"/>
      <c r="QEE28" s="31"/>
      <c r="QEF28" s="31"/>
      <c r="QEG28" s="31"/>
      <c r="QEH28" s="31"/>
      <c r="QEI28" s="31"/>
      <c r="QEJ28" s="31"/>
      <c r="QEK28" s="31"/>
      <c r="QEL28" s="31"/>
      <c r="QEM28" s="31"/>
      <c r="QEN28" s="31"/>
      <c r="QEO28" s="31"/>
      <c r="QEP28" s="31"/>
      <c r="QEQ28" s="31"/>
      <c r="QER28" s="31"/>
      <c r="QES28" s="31"/>
      <c r="QET28" s="31"/>
      <c r="QEU28" s="31"/>
      <c r="QEV28" s="31"/>
      <c r="QEW28" s="31"/>
      <c r="QEX28" s="31"/>
      <c r="QEY28" s="31"/>
      <c r="QEZ28" s="31"/>
      <c r="QFA28" s="31"/>
      <c r="QFB28" s="31"/>
      <c r="QFC28" s="31"/>
      <c r="QFD28" s="31"/>
      <c r="QFE28" s="31"/>
      <c r="QFF28" s="31"/>
      <c r="QFG28" s="31"/>
      <c r="QFH28" s="31"/>
      <c r="QFI28" s="31"/>
      <c r="QFJ28" s="31"/>
      <c r="QFK28" s="31"/>
      <c r="QFL28" s="31"/>
      <c r="QFM28" s="31"/>
      <c r="QFN28" s="31"/>
      <c r="QFO28" s="31"/>
      <c r="QFP28" s="31"/>
      <c r="QFQ28" s="31"/>
      <c r="QFR28" s="31"/>
      <c r="QFS28" s="31"/>
      <c r="QFT28" s="31"/>
      <c r="QFU28" s="31"/>
      <c r="QFV28" s="31"/>
      <c r="QFW28" s="31"/>
      <c r="QFX28" s="31"/>
      <c r="QFY28" s="31"/>
      <c r="QFZ28" s="31"/>
      <c r="QGA28" s="31"/>
      <c r="QGB28" s="31"/>
      <c r="QGC28" s="31"/>
      <c r="QGD28" s="31"/>
      <c r="QGE28" s="31"/>
      <c r="QGF28" s="31"/>
      <c r="QGG28" s="31"/>
      <c r="QGH28" s="31"/>
      <c r="QGI28" s="31"/>
      <c r="QGJ28" s="31"/>
      <c r="QGK28" s="31"/>
      <c r="QGL28" s="31"/>
      <c r="QGM28" s="31"/>
      <c r="QGN28" s="31"/>
      <c r="QGO28" s="31"/>
      <c r="QGP28" s="31"/>
      <c r="QGQ28" s="31"/>
      <c r="QGR28" s="31"/>
      <c r="QGS28" s="31"/>
      <c r="QGT28" s="31"/>
      <c r="QGU28" s="31"/>
      <c r="QGV28" s="31"/>
      <c r="QGW28" s="31"/>
      <c r="QGX28" s="31"/>
      <c r="QGY28" s="31"/>
      <c r="QGZ28" s="31"/>
      <c r="QHA28" s="31"/>
      <c r="QHB28" s="31"/>
      <c r="QHC28" s="31"/>
      <c r="QHD28" s="31"/>
      <c r="QHE28" s="31"/>
      <c r="QHF28" s="31"/>
      <c r="QHG28" s="31"/>
      <c r="QHH28" s="31"/>
      <c r="QHI28" s="31"/>
      <c r="QHJ28" s="31"/>
      <c r="QHK28" s="31"/>
      <c r="QHL28" s="31"/>
      <c r="QHM28" s="31"/>
      <c r="QHN28" s="31"/>
      <c r="QHO28" s="31"/>
      <c r="QHP28" s="31"/>
      <c r="QHQ28" s="31"/>
      <c r="QHR28" s="31"/>
      <c r="QHS28" s="31"/>
      <c r="QHT28" s="31"/>
      <c r="QHU28" s="31"/>
      <c r="QHV28" s="31"/>
      <c r="QHW28" s="31"/>
      <c r="QHX28" s="31"/>
      <c r="QHY28" s="31"/>
      <c r="QHZ28" s="31"/>
      <c r="QIA28" s="31"/>
      <c r="QIB28" s="31"/>
      <c r="QIC28" s="31"/>
      <c r="QID28" s="31"/>
      <c r="QIE28" s="31"/>
      <c r="QIF28" s="31"/>
      <c r="QIG28" s="31"/>
      <c r="QIH28" s="31"/>
      <c r="QII28" s="31"/>
      <c r="QIJ28" s="31"/>
      <c r="QIK28" s="31"/>
      <c r="QIL28" s="31"/>
      <c r="QIM28" s="31"/>
      <c r="QIN28" s="31"/>
      <c r="QIO28" s="31"/>
      <c r="QIP28" s="31"/>
      <c r="QIQ28" s="31"/>
      <c r="QIR28" s="31"/>
      <c r="QIS28" s="31"/>
      <c r="QIT28" s="31"/>
      <c r="QIU28" s="31"/>
      <c r="QIV28" s="31"/>
      <c r="QIW28" s="31"/>
      <c r="QIX28" s="31"/>
      <c r="QIY28" s="31"/>
      <c r="QIZ28" s="31"/>
      <c r="QJA28" s="31"/>
      <c r="QJB28" s="31"/>
      <c r="QJC28" s="31"/>
      <c r="QJD28" s="31"/>
      <c r="QJE28" s="31"/>
      <c r="QJF28" s="31"/>
      <c r="QJG28" s="31"/>
      <c r="QJH28" s="31"/>
      <c r="QJI28" s="31"/>
      <c r="QJJ28" s="31"/>
      <c r="QJK28" s="31"/>
      <c r="QJL28" s="31"/>
      <c r="QJM28" s="31"/>
      <c r="QJN28" s="31"/>
      <c r="QJO28" s="31"/>
      <c r="QJP28" s="31"/>
      <c r="QJQ28" s="31"/>
      <c r="QJR28" s="31"/>
      <c r="QJS28" s="31"/>
      <c r="QJT28" s="31"/>
      <c r="QJU28" s="31"/>
      <c r="QJV28" s="31"/>
      <c r="QJW28" s="31"/>
      <c r="QJX28" s="31"/>
      <c r="QJY28" s="31"/>
      <c r="QJZ28" s="31"/>
      <c r="QKA28" s="31"/>
      <c r="QKB28" s="31"/>
      <c r="QKC28" s="31"/>
      <c r="QKD28" s="31"/>
      <c r="QKE28" s="31"/>
      <c r="QKF28" s="31"/>
      <c r="QKG28" s="31"/>
      <c r="QKH28" s="31"/>
      <c r="QKI28" s="31"/>
      <c r="QKJ28" s="31"/>
      <c r="QKK28" s="31"/>
      <c r="QKL28" s="31"/>
      <c r="QKM28" s="31"/>
      <c r="QKN28" s="31"/>
      <c r="QKO28" s="31"/>
      <c r="QKP28" s="31"/>
      <c r="QKQ28" s="31"/>
      <c r="QKR28" s="31"/>
      <c r="QKS28" s="31"/>
      <c r="QKT28" s="31"/>
      <c r="QKU28" s="31"/>
      <c r="QKV28" s="31"/>
      <c r="QKW28" s="31"/>
      <c r="QKX28" s="31"/>
      <c r="QKY28" s="31"/>
      <c r="QKZ28" s="31"/>
      <c r="QLA28" s="31"/>
      <c r="QLB28" s="31"/>
      <c r="QLC28" s="31"/>
      <c r="QLD28" s="31"/>
      <c r="QLE28" s="31"/>
      <c r="QLF28" s="31"/>
      <c r="QLG28" s="31"/>
      <c r="QLH28" s="31"/>
      <c r="QLI28" s="31"/>
      <c r="QLJ28" s="31"/>
      <c r="QLK28" s="31"/>
      <c r="QLL28" s="31"/>
      <c r="QLM28" s="31"/>
      <c r="QLN28" s="31"/>
      <c r="QLO28" s="31"/>
      <c r="QLP28" s="31"/>
      <c r="QLQ28" s="31"/>
      <c r="QLR28" s="31"/>
      <c r="QLS28" s="31"/>
      <c r="QLT28" s="31"/>
      <c r="QLU28" s="31"/>
      <c r="QLV28" s="31"/>
      <c r="QLW28" s="31"/>
      <c r="QLX28" s="31"/>
      <c r="QLY28" s="31"/>
      <c r="QLZ28" s="31"/>
      <c r="QMA28" s="31"/>
      <c r="QMB28" s="31"/>
      <c r="QMC28" s="31"/>
      <c r="QMD28" s="31"/>
      <c r="QME28" s="31"/>
      <c r="QMF28" s="31"/>
      <c r="QMG28" s="31"/>
      <c r="QMH28" s="31"/>
      <c r="QMI28" s="31"/>
      <c r="QMJ28" s="31"/>
      <c r="QMK28" s="31"/>
      <c r="QML28" s="31"/>
      <c r="QMM28" s="31"/>
      <c r="QMN28" s="31"/>
      <c r="QMO28" s="31"/>
      <c r="QMP28" s="31"/>
      <c r="QMQ28" s="31"/>
      <c r="QMR28" s="31"/>
      <c r="QMS28" s="31"/>
      <c r="QMT28" s="31"/>
      <c r="QMU28" s="31"/>
      <c r="QMV28" s="31"/>
      <c r="QMW28" s="31"/>
      <c r="QMX28" s="31"/>
      <c r="QMY28" s="31"/>
      <c r="QMZ28" s="31"/>
      <c r="QNA28" s="31"/>
      <c r="QNB28" s="31"/>
      <c r="QNC28" s="31"/>
      <c r="QND28" s="31"/>
      <c r="QNE28" s="31"/>
      <c r="QNF28" s="31"/>
      <c r="QNG28" s="31"/>
      <c r="QNH28" s="31"/>
      <c r="QNI28" s="31"/>
      <c r="QNJ28" s="31"/>
      <c r="QNK28" s="31"/>
      <c r="QNL28" s="31"/>
      <c r="QNM28" s="31"/>
      <c r="QNN28" s="31"/>
      <c r="QNO28" s="31"/>
      <c r="QNP28" s="31"/>
      <c r="QNQ28" s="31"/>
      <c r="QNR28" s="31"/>
      <c r="QNS28" s="31"/>
      <c r="QNT28" s="31"/>
      <c r="QNU28" s="31"/>
      <c r="QNV28" s="31"/>
      <c r="QNW28" s="31"/>
      <c r="QNX28" s="31"/>
      <c r="QNY28" s="31"/>
      <c r="QNZ28" s="31"/>
      <c r="QOA28" s="31"/>
      <c r="QOB28" s="31"/>
      <c r="QOC28" s="31"/>
      <c r="QOD28" s="31"/>
      <c r="QOE28" s="31"/>
      <c r="QOF28" s="31"/>
      <c r="QOG28" s="31"/>
      <c r="QOH28" s="31"/>
      <c r="QOI28" s="31"/>
      <c r="QOJ28" s="31"/>
      <c r="QOK28" s="31"/>
      <c r="QOL28" s="31"/>
      <c r="QOM28" s="31"/>
      <c r="QON28" s="31"/>
      <c r="QOO28" s="31"/>
      <c r="QOP28" s="31"/>
      <c r="QOQ28" s="31"/>
      <c r="QOR28" s="31"/>
      <c r="QOS28" s="31"/>
      <c r="QOT28" s="31"/>
      <c r="QOU28" s="31"/>
      <c r="QOV28" s="31"/>
      <c r="QOW28" s="31"/>
      <c r="QOX28" s="31"/>
      <c r="QOY28" s="31"/>
      <c r="QOZ28" s="31"/>
      <c r="QPA28" s="31"/>
      <c r="QPB28" s="31"/>
      <c r="QPC28" s="31"/>
      <c r="QPD28" s="31"/>
      <c r="QPE28" s="31"/>
      <c r="QPF28" s="31"/>
      <c r="QPG28" s="31"/>
      <c r="QPH28" s="31"/>
      <c r="QPI28" s="31"/>
      <c r="QPJ28" s="31"/>
      <c r="QPK28" s="31"/>
      <c r="QPL28" s="31"/>
      <c r="QPM28" s="31"/>
      <c r="QPN28" s="31"/>
      <c r="QPO28" s="31"/>
      <c r="QPP28" s="31"/>
      <c r="QPQ28" s="31"/>
      <c r="QPR28" s="31"/>
      <c r="QPS28" s="31"/>
      <c r="QPT28" s="31"/>
      <c r="QPU28" s="31"/>
      <c r="QPV28" s="31"/>
      <c r="QPW28" s="31"/>
      <c r="QPX28" s="31"/>
      <c r="QPY28" s="31"/>
      <c r="QPZ28" s="31"/>
      <c r="QQA28" s="31"/>
      <c r="QQB28" s="31"/>
      <c r="QQC28" s="31"/>
      <c r="QQD28" s="31"/>
      <c r="QQE28" s="31"/>
      <c r="QQF28" s="31"/>
      <c r="QQG28" s="31"/>
      <c r="QQH28" s="31"/>
      <c r="QQI28" s="31"/>
      <c r="QQJ28" s="31"/>
      <c r="QQK28" s="31"/>
      <c r="QQL28" s="31"/>
      <c r="QQM28" s="31"/>
      <c r="QQN28" s="31"/>
      <c r="QQO28" s="31"/>
      <c r="QQP28" s="31"/>
      <c r="QQQ28" s="31"/>
      <c r="QQR28" s="31"/>
      <c r="QQS28" s="31"/>
      <c r="QQT28" s="31"/>
      <c r="QQU28" s="31"/>
      <c r="QQV28" s="31"/>
      <c r="QQW28" s="31"/>
      <c r="QQX28" s="31"/>
      <c r="QQY28" s="31"/>
      <c r="QQZ28" s="31"/>
      <c r="QRA28" s="31"/>
      <c r="QRB28" s="31"/>
      <c r="QRC28" s="31"/>
      <c r="QRD28" s="31"/>
      <c r="QRE28" s="31"/>
      <c r="QRF28" s="31"/>
      <c r="QRG28" s="31"/>
      <c r="QRH28" s="31"/>
      <c r="QRI28" s="31"/>
      <c r="QRJ28" s="31"/>
      <c r="QRK28" s="31"/>
      <c r="QRL28" s="31"/>
      <c r="QRM28" s="31"/>
      <c r="QRN28" s="31"/>
      <c r="QRO28" s="31"/>
      <c r="QRP28" s="31"/>
      <c r="QRQ28" s="31"/>
      <c r="QRR28" s="31"/>
      <c r="QRS28" s="31"/>
      <c r="QRT28" s="31"/>
      <c r="QRU28" s="31"/>
      <c r="QRV28" s="31"/>
      <c r="QRW28" s="31"/>
      <c r="QRX28" s="31"/>
      <c r="QRY28" s="31"/>
      <c r="QRZ28" s="31"/>
      <c r="QSA28" s="31"/>
      <c r="QSB28" s="31"/>
      <c r="QSC28" s="31"/>
      <c r="QSD28" s="31"/>
      <c r="QSE28" s="31"/>
      <c r="QSF28" s="31"/>
      <c r="QSG28" s="31"/>
      <c r="QSH28" s="31"/>
      <c r="QSI28" s="31"/>
      <c r="QSJ28" s="31"/>
      <c r="QSK28" s="31"/>
      <c r="QSL28" s="31"/>
      <c r="QSM28" s="31"/>
      <c r="QSN28" s="31"/>
      <c r="QSO28" s="31"/>
      <c r="QSP28" s="31"/>
      <c r="QSQ28" s="31"/>
      <c r="QSR28" s="31"/>
      <c r="QSS28" s="31"/>
      <c r="QST28" s="31"/>
      <c r="QSU28" s="31"/>
      <c r="QSV28" s="31"/>
      <c r="QSW28" s="31"/>
      <c r="QSX28" s="31"/>
      <c r="QSY28" s="31"/>
      <c r="QSZ28" s="31"/>
      <c r="QTA28" s="31"/>
      <c r="QTB28" s="31"/>
      <c r="QTC28" s="31"/>
      <c r="QTD28" s="31"/>
      <c r="QTE28" s="31"/>
      <c r="QTF28" s="31"/>
      <c r="QTG28" s="31"/>
      <c r="QTH28" s="31"/>
      <c r="QTI28" s="31"/>
      <c r="QTJ28" s="31"/>
      <c r="QTK28" s="31"/>
      <c r="QTL28" s="31"/>
      <c r="QTM28" s="31"/>
      <c r="QTN28" s="31"/>
      <c r="QTO28" s="31"/>
      <c r="QTP28" s="31"/>
      <c r="QTQ28" s="31"/>
      <c r="QTR28" s="31"/>
      <c r="QTS28" s="31"/>
      <c r="QTT28" s="31"/>
      <c r="QTU28" s="31"/>
      <c r="QTV28" s="31"/>
      <c r="QTW28" s="31"/>
      <c r="QTX28" s="31"/>
      <c r="QTY28" s="31"/>
      <c r="QTZ28" s="31"/>
      <c r="QUA28" s="31"/>
      <c r="QUB28" s="31"/>
      <c r="QUC28" s="31"/>
      <c r="QUD28" s="31"/>
      <c r="QUE28" s="31"/>
      <c r="QUF28" s="31"/>
      <c r="QUG28" s="31"/>
      <c r="QUH28" s="31"/>
      <c r="QUI28" s="31"/>
      <c r="QUJ28" s="31"/>
      <c r="QUK28" s="31"/>
      <c r="QUL28" s="31"/>
      <c r="QUM28" s="31"/>
      <c r="QUN28" s="31"/>
      <c r="QUO28" s="31"/>
      <c r="QUP28" s="31"/>
      <c r="QUQ28" s="31"/>
      <c r="QUR28" s="31"/>
      <c r="QUS28" s="31"/>
      <c r="QUT28" s="31"/>
      <c r="QUU28" s="31"/>
      <c r="QUV28" s="31"/>
      <c r="QUW28" s="31"/>
      <c r="QUX28" s="31"/>
      <c r="QUY28" s="31"/>
      <c r="QUZ28" s="31"/>
      <c r="QVA28" s="31"/>
      <c r="QVB28" s="31"/>
      <c r="QVC28" s="31"/>
      <c r="QVD28" s="31"/>
      <c r="QVE28" s="31"/>
      <c r="QVF28" s="31"/>
      <c r="QVG28" s="31"/>
      <c r="QVH28" s="31"/>
      <c r="QVI28" s="31"/>
      <c r="QVJ28" s="31"/>
      <c r="QVK28" s="31"/>
      <c r="QVL28" s="31"/>
      <c r="QVM28" s="31"/>
      <c r="QVN28" s="31"/>
      <c r="QVO28" s="31"/>
      <c r="QVP28" s="31"/>
      <c r="QVQ28" s="31"/>
      <c r="QVR28" s="31"/>
      <c r="QVS28" s="31"/>
      <c r="QVT28" s="31"/>
      <c r="QVU28" s="31"/>
      <c r="QVV28" s="31"/>
      <c r="QVW28" s="31"/>
      <c r="QVX28" s="31"/>
      <c r="QVY28" s="31"/>
      <c r="QVZ28" s="31"/>
      <c r="QWA28" s="31"/>
      <c r="QWB28" s="31"/>
      <c r="QWC28" s="31"/>
      <c r="QWD28" s="31"/>
      <c r="QWE28" s="31"/>
      <c r="QWF28" s="31"/>
      <c r="QWG28" s="31"/>
      <c r="QWH28" s="31"/>
      <c r="QWI28" s="31"/>
      <c r="QWJ28" s="31"/>
      <c r="QWK28" s="31"/>
      <c r="QWL28" s="31"/>
      <c r="QWM28" s="31"/>
      <c r="QWN28" s="31"/>
      <c r="QWO28" s="31"/>
      <c r="QWP28" s="31"/>
      <c r="QWQ28" s="31"/>
      <c r="QWR28" s="31"/>
      <c r="QWS28" s="31"/>
      <c r="QWT28" s="31"/>
      <c r="QWU28" s="31"/>
      <c r="QWV28" s="31"/>
      <c r="QWW28" s="31"/>
      <c r="QWX28" s="31"/>
      <c r="QWY28" s="31"/>
      <c r="QWZ28" s="31"/>
      <c r="QXA28" s="31"/>
      <c r="QXB28" s="31"/>
      <c r="QXC28" s="31"/>
      <c r="QXD28" s="31"/>
      <c r="QXE28" s="31"/>
      <c r="QXF28" s="31"/>
      <c r="QXG28" s="31"/>
      <c r="QXH28" s="31"/>
      <c r="QXI28" s="31"/>
      <c r="QXJ28" s="31"/>
      <c r="QXK28" s="31"/>
      <c r="QXL28" s="31"/>
      <c r="QXM28" s="31"/>
      <c r="QXN28" s="31"/>
      <c r="QXO28" s="31"/>
      <c r="QXP28" s="31"/>
      <c r="QXQ28" s="31"/>
      <c r="QXR28" s="31"/>
      <c r="QXS28" s="31"/>
      <c r="QXT28" s="31"/>
      <c r="QXU28" s="31"/>
      <c r="QXV28" s="31"/>
      <c r="QXW28" s="31"/>
      <c r="QXX28" s="31"/>
      <c r="QXY28" s="31"/>
      <c r="QXZ28" s="31"/>
      <c r="QYA28" s="31"/>
      <c r="QYB28" s="31"/>
      <c r="QYC28" s="31"/>
      <c r="QYD28" s="31"/>
      <c r="QYE28" s="31"/>
      <c r="QYF28" s="31"/>
      <c r="QYG28" s="31"/>
      <c r="QYH28" s="31"/>
      <c r="QYI28" s="31"/>
      <c r="QYJ28" s="31"/>
      <c r="QYK28" s="31"/>
      <c r="QYL28" s="31"/>
      <c r="QYM28" s="31"/>
      <c r="QYN28" s="31"/>
      <c r="QYO28" s="31"/>
      <c r="QYP28" s="31"/>
      <c r="QYQ28" s="31"/>
      <c r="QYR28" s="31"/>
      <c r="QYS28" s="31"/>
      <c r="QYT28" s="31"/>
      <c r="QYU28" s="31"/>
      <c r="QYV28" s="31"/>
      <c r="QYW28" s="31"/>
      <c r="QYX28" s="31"/>
      <c r="QYY28" s="31"/>
      <c r="QYZ28" s="31"/>
      <c r="QZA28" s="31"/>
      <c r="QZB28" s="31"/>
      <c r="QZC28" s="31"/>
      <c r="QZD28" s="31"/>
      <c r="QZE28" s="31"/>
      <c r="QZF28" s="31"/>
      <c r="QZG28" s="31"/>
      <c r="QZH28" s="31"/>
      <c r="QZI28" s="31"/>
      <c r="QZJ28" s="31"/>
      <c r="QZK28" s="31"/>
      <c r="QZL28" s="31"/>
      <c r="QZM28" s="31"/>
      <c r="QZN28" s="31"/>
      <c r="QZO28" s="31"/>
      <c r="QZP28" s="31"/>
      <c r="QZQ28" s="31"/>
      <c r="QZR28" s="31"/>
      <c r="QZS28" s="31"/>
      <c r="QZT28" s="31"/>
      <c r="QZU28" s="31"/>
      <c r="QZV28" s="31"/>
      <c r="QZW28" s="31"/>
      <c r="QZX28" s="31"/>
      <c r="QZY28" s="31"/>
      <c r="QZZ28" s="31"/>
      <c r="RAA28" s="31"/>
      <c r="RAB28" s="31"/>
      <c r="RAC28" s="31"/>
      <c r="RAD28" s="31"/>
      <c r="RAE28" s="31"/>
      <c r="RAF28" s="31"/>
      <c r="RAG28" s="31"/>
      <c r="RAH28" s="31"/>
      <c r="RAI28" s="31"/>
      <c r="RAJ28" s="31"/>
      <c r="RAK28" s="31"/>
      <c r="RAL28" s="31"/>
      <c r="RAM28" s="31"/>
      <c r="RAN28" s="31"/>
      <c r="RAO28" s="31"/>
      <c r="RAP28" s="31"/>
      <c r="RAQ28" s="31"/>
      <c r="RAR28" s="31"/>
      <c r="RAS28" s="31"/>
      <c r="RAT28" s="31"/>
      <c r="RAU28" s="31"/>
      <c r="RAV28" s="31"/>
      <c r="RAW28" s="31"/>
      <c r="RAX28" s="31"/>
      <c r="RAY28" s="31"/>
      <c r="RAZ28" s="31"/>
      <c r="RBA28" s="31"/>
      <c r="RBB28" s="31"/>
      <c r="RBC28" s="31"/>
      <c r="RBD28" s="31"/>
      <c r="RBE28" s="31"/>
      <c r="RBF28" s="31"/>
      <c r="RBG28" s="31"/>
      <c r="RBH28" s="31"/>
      <c r="RBI28" s="31"/>
      <c r="RBJ28" s="31"/>
      <c r="RBK28" s="31"/>
      <c r="RBL28" s="31"/>
      <c r="RBM28" s="31"/>
      <c r="RBN28" s="31"/>
      <c r="RBO28" s="31"/>
      <c r="RBP28" s="31"/>
      <c r="RBQ28" s="31"/>
      <c r="RBR28" s="31"/>
      <c r="RBS28" s="31"/>
      <c r="RBT28" s="31"/>
      <c r="RBU28" s="31"/>
      <c r="RBV28" s="31"/>
      <c r="RBW28" s="31"/>
      <c r="RBX28" s="31"/>
      <c r="RBY28" s="31"/>
      <c r="RBZ28" s="31"/>
      <c r="RCA28" s="31"/>
      <c r="RCB28" s="31"/>
      <c r="RCC28" s="31"/>
      <c r="RCD28" s="31"/>
      <c r="RCE28" s="31"/>
      <c r="RCF28" s="31"/>
      <c r="RCG28" s="31"/>
      <c r="RCH28" s="31"/>
      <c r="RCI28" s="31"/>
      <c r="RCJ28" s="31"/>
      <c r="RCK28" s="31"/>
      <c r="RCL28" s="31"/>
      <c r="RCM28" s="31"/>
      <c r="RCN28" s="31"/>
      <c r="RCO28" s="31"/>
      <c r="RCP28" s="31"/>
      <c r="RCQ28" s="31"/>
      <c r="RCR28" s="31"/>
      <c r="RCS28" s="31"/>
      <c r="RCT28" s="31"/>
      <c r="RCU28" s="31"/>
      <c r="RCV28" s="31"/>
      <c r="RCW28" s="31"/>
      <c r="RCX28" s="31"/>
      <c r="RCY28" s="31"/>
      <c r="RCZ28" s="31"/>
      <c r="RDA28" s="31"/>
      <c r="RDB28" s="31"/>
      <c r="RDC28" s="31"/>
      <c r="RDD28" s="31"/>
      <c r="RDE28" s="31"/>
      <c r="RDF28" s="31"/>
      <c r="RDG28" s="31"/>
      <c r="RDH28" s="31"/>
      <c r="RDI28" s="31"/>
      <c r="RDJ28" s="31"/>
      <c r="RDK28" s="31"/>
      <c r="RDL28" s="31"/>
      <c r="RDM28" s="31"/>
      <c r="RDN28" s="31"/>
      <c r="RDO28" s="31"/>
      <c r="RDP28" s="31"/>
      <c r="RDQ28" s="31"/>
      <c r="RDR28" s="31"/>
      <c r="RDS28" s="31"/>
      <c r="RDT28" s="31"/>
      <c r="RDU28" s="31"/>
      <c r="RDV28" s="31"/>
      <c r="RDW28" s="31"/>
      <c r="RDX28" s="31"/>
      <c r="RDY28" s="31"/>
      <c r="RDZ28" s="31"/>
      <c r="REA28" s="31"/>
      <c r="REB28" s="31"/>
      <c r="REC28" s="31"/>
      <c r="RED28" s="31"/>
      <c r="REE28" s="31"/>
      <c r="REF28" s="31"/>
      <c r="REG28" s="31"/>
      <c r="REH28" s="31"/>
      <c r="REI28" s="31"/>
      <c r="REJ28" s="31"/>
      <c r="REK28" s="31"/>
      <c r="REL28" s="31"/>
      <c r="REM28" s="31"/>
      <c r="REN28" s="31"/>
      <c r="REO28" s="31"/>
      <c r="REP28" s="31"/>
      <c r="REQ28" s="31"/>
      <c r="RER28" s="31"/>
      <c r="RES28" s="31"/>
      <c r="RET28" s="31"/>
      <c r="REU28" s="31"/>
      <c r="REV28" s="31"/>
      <c r="REW28" s="31"/>
      <c r="REX28" s="31"/>
      <c r="REY28" s="31"/>
      <c r="REZ28" s="31"/>
      <c r="RFA28" s="31"/>
      <c r="RFB28" s="31"/>
      <c r="RFC28" s="31"/>
      <c r="RFD28" s="31"/>
      <c r="RFE28" s="31"/>
      <c r="RFF28" s="31"/>
      <c r="RFG28" s="31"/>
      <c r="RFH28" s="31"/>
      <c r="RFI28" s="31"/>
      <c r="RFJ28" s="31"/>
      <c r="RFK28" s="31"/>
      <c r="RFL28" s="31"/>
      <c r="RFM28" s="31"/>
      <c r="RFN28" s="31"/>
      <c r="RFO28" s="31"/>
      <c r="RFP28" s="31"/>
      <c r="RFQ28" s="31"/>
      <c r="RFR28" s="31"/>
      <c r="RFS28" s="31"/>
      <c r="RFT28" s="31"/>
      <c r="RFU28" s="31"/>
      <c r="RFV28" s="31"/>
      <c r="RFW28" s="31"/>
      <c r="RFX28" s="31"/>
      <c r="RFY28" s="31"/>
      <c r="RFZ28" s="31"/>
      <c r="RGA28" s="31"/>
      <c r="RGB28" s="31"/>
      <c r="RGC28" s="31"/>
      <c r="RGD28" s="31"/>
      <c r="RGE28" s="31"/>
      <c r="RGF28" s="31"/>
      <c r="RGG28" s="31"/>
      <c r="RGH28" s="31"/>
      <c r="RGI28" s="31"/>
      <c r="RGJ28" s="31"/>
      <c r="RGK28" s="31"/>
      <c r="RGL28" s="31"/>
      <c r="RGM28" s="31"/>
      <c r="RGN28" s="31"/>
      <c r="RGO28" s="31"/>
      <c r="RGP28" s="31"/>
      <c r="RGQ28" s="31"/>
      <c r="RGR28" s="31"/>
      <c r="RGS28" s="31"/>
      <c r="RGT28" s="31"/>
      <c r="RGU28" s="31"/>
      <c r="RGV28" s="31"/>
      <c r="RGW28" s="31"/>
      <c r="RGX28" s="31"/>
      <c r="RGY28" s="31"/>
      <c r="RGZ28" s="31"/>
      <c r="RHA28" s="31"/>
      <c r="RHB28" s="31"/>
      <c r="RHC28" s="31"/>
      <c r="RHD28" s="31"/>
      <c r="RHE28" s="31"/>
      <c r="RHF28" s="31"/>
      <c r="RHG28" s="31"/>
      <c r="RHH28" s="31"/>
      <c r="RHI28" s="31"/>
      <c r="RHJ28" s="31"/>
      <c r="RHK28" s="31"/>
      <c r="RHL28" s="31"/>
      <c r="RHM28" s="31"/>
      <c r="RHN28" s="31"/>
      <c r="RHO28" s="31"/>
      <c r="RHP28" s="31"/>
      <c r="RHQ28" s="31"/>
      <c r="RHR28" s="31"/>
      <c r="RHS28" s="31"/>
      <c r="RHT28" s="31"/>
      <c r="RHU28" s="31"/>
      <c r="RHV28" s="31"/>
      <c r="RHW28" s="31"/>
      <c r="RHX28" s="31"/>
      <c r="RHY28" s="31"/>
      <c r="RHZ28" s="31"/>
      <c r="RIA28" s="31"/>
      <c r="RIB28" s="31"/>
      <c r="RIC28" s="31"/>
      <c r="RID28" s="31"/>
      <c r="RIE28" s="31"/>
      <c r="RIF28" s="31"/>
      <c r="RIG28" s="31"/>
      <c r="RIH28" s="31"/>
      <c r="RII28" s="31"/>
      <c r="RIJ28" s="31"/>
      <c r="RIK28" s="31"/>
      <c r="RIL28" s="31"/>
      <c r="RIM28" s="31"/>
      <c r="RIN28" s="31"/>
      <c r="RIO28" s="31"/>
      <c r="RIP28" s="31"/>
      <c r="RIQ28" s="31"/>
      <c r="RIR28" s="31"/>
      <c r="RIS28" s="31"/>
      <c r="RIT28" s="31"/>
      <c r="RIU28" s="31"/>
      <c r="RIV28" s="31"/>
      <c r="RIW28" s="31"/>
      <c r="RIX28" s="31"/>
      <c r="RIY28" s="31"/>
      <c r="RIZ28" s="31"/>
      <c r="RJA28" s="31"/>
      <c r="RJB28" s="31"/>
      <c r="RJC28" s="31"/>
      <c r="RJD28" s="31"/>
      <c r="RJE28" s="31"/>
      <c r="RJF28" s="31"/>
      <c r="RJG28" s="31"/>
      <c r="RJH28" s="31"/>
      <c r="RJI28" s="31"/>
      <c r="RJJ28" s="31"/>
      <c r="RJK28" s="31"/>
      <c r="RJL28" s="31"/>
      <c r="RJM28" s="31"/>
      <c r="RJN28" s="31"/>
      <c r="RJO28" s="31"/>
      <c r="RJP28" s="31"/>
      <c r="RJQ28" s="31"/>
      <c r="RJR28" s="31"/>
      <c r="RJS28" s="31"/>
      <c r="RJT28" s="31"/>
      <c r="RJU28" s="31"/>
      <c r="RJV28" s="31"/>
      <c r="RJW28" s="31"/>
      <c r="RJX28" s="31"/>
      <c r="RJY28" s="31"/>
      <c r="RJZ28" s="31"/>
      <c r="RKA28" s="31"/>
      <c r="RKB28" s="31"/>
      <c r="RKC28" s="31"/>
      <c r="RKD28" s="31"/>
      <c r="RKE28" s="31"/>
      <c r="RKF28" s="31"/>
      <c r="RKG28" s="31"/>
      <c r="RKH28" s="31"/>
      <c r="RKI28" s="31"/>
      <c r="RKJ28" s="31"/>
      <c r="RKK28" s="31"/>
      <c r="RKL28" s="31"/>
      <c r="RKM28" s="31"/>
      <c r="RKN28" s="31"/>
      <c r="RKO28" s="31"/>
      <c r="RKP28" s="31"/>
      <c r="RKQ28" s="31"/>
      <c r="RKR28" s="31"/>
      <c r="RKS28" s="31"/>
      <c r="RKT28" s="31"/>
      <c r="RKU28" s="31"/>
      <c r="RKV28" s="31"/>
      <c r="RKW28" s="31"/>
      <c r="RKX28" s="31"/>
      <c r="RKY28" s="31"/>
      <c r="RKZ28" s="31"/>
      <c r="RLA28" s="31"/>
      <c r="RLB28" s="31"/>
      <c r="RLC28" s="31"/>
      <c r="RLD28" s="31"/>
      <c r="RLE28" s="31"/>
      <c r="RLF28" s="31"/>
      <c r="RLG28" s="31"/>
      <c r="RLH28" s="31"/>
      <c r="RLI28" s="31"/>
      <c r="RLJ28" s="31"/>
      <c r="RLK28" s="31"/>
      <c r="RLL28" s="31"/>
      <c r="RLM28" s="31"/>
      <c r="RLN28" s="31"/>
      <c r="RLO28" s="31"/>
      <c r="RLP28" s="31"/>
      <c r="RLQ28" s="31"/>
      <c r="RLR28" s="31"/>
      <c r="RLS28" s="31"/>
      <c r="RLT28" s="31"/>
      <c r="RLU28" s="31"/>
      <c r="RLV28" s="31"/>
      <c r="RLW28" s="31"/>
      <c r="RLX28" s="31"/>
      <c r="RLY28" s="31"/>
      <c r="RLZ28" s="31"/>
      <c r="RMA28" s="31"/>
      <c r="RMB28" s="31"/>
      <c r="RMC28" s="31"/>
      <c r="RMD28" s="31"/>
      <c r="RME28" s="31"/>
      <c r="RMF28" s="31"/>
      <c r="RMG28" s="31"/>
      <c r="RMH28" s="31"/>
      <c r="RMI28" s="31"/>
      <c r="RMJ28" s="31"/>
      <c r="RMK28" s="31"/>
      <c r="RML28" s="31"/>
      <c r="RMM28" s="31"/>
      <c r="RMN28" s="31"/>
      <c r="RMO28" s="31"/>
      <c r="RMP28" s="31"/>
      <c r="RMQ28" s="31"/>
      <c r="RMR28" s="31"/>
      <c r="RMS28" s="31"/>
      <c r="RMT28" s="31"/>
      <c r="RMU28" s="31"/>
      <c r="RMV28" s="31"/>
      <c r="RMW28" s="31"/>
      <c r="RMX28" s="31"/>
      <c r="RMY28" s="31"/>
      <c r="RMZ28" s="31"/>
      <c r="RNA28" s="31"/>
      <c r="RNB28" s="31"/>
      <c r="RNC28" s="31"/>
      <c r="RND28" s="31"/>
      <c r="RNE28" s="31"/>
      <c r="RNF28" s="31"/>
      <c r="RNG28" s="31"/>
      <c r="RNH28" s="31"/>
      <c r="RNI28" s="31"/>
      <c r="RNJ28" s="31"/>
      <c r="RNK28" s="31"/>
      <c r="RNL28" s="31"/>
      <c r="RNM28" s="31"/>
      <c r="RNN28" s="31"/>
      <c r="RNO28" s="31"/>
      <c r="RNP28" s="31"/>
      <c r="RNQ28" s="31"/>
      <c r="RNR28" s="31"/>
      <c r="RNS28" s="31"/>
      <c r="RNT28" s="31"/>
      <c r="RNU28" s="31"/>
      <c r="RNV28" s="31"/>
      <c r="RNW28" s="31"/>
      <c r="RNX28" s="31"/>
      <c r="RNY28" s="31"/>
      <c r="RNZ28" s="31"/>
      <c r="ROA28" s="31"/>
      <c r="ROB28" s="31"/>
      <c r="ROC28" s="31"/>
      <c r="ROD28" s="31"/>
      <c r="ROE28" s="31"/>
      <c r="ROF28" s="31"/>
      <c r="ROG28" s="31"/>
      <c r="ROH28" s="31"/>
      <c r="ROI28" s="31"/>
      <c r="ROJ28" s="31"/>
      <c r="ROK28" s="31"/>
      <c r="ROL28" s="31"/>
      <c r="ROM28" s="31"/>
      <c r="RON28" s="31"/>
      <c r="ROO28" s="31"/>
      <c r="ROP28" s="31"/>
      <c r="ROQ28" s="31"/>
      <c r="ROR28" s="31"/>
      <c r="ROS28" s="31"/>
      <c r="ROT28" s="31"/>
      <c r="ROU28" s="31"/>
      <c r="ROV28" s="31"/>
      <c r="ROW28" s="31"/>
      <c r="ROX28" s="31"/>
      <c r="ROY28" s="31"/>
      <c r="ROZ28" s="31"/>
      <c r="RPA28" s="31"/>
      <c r="RPB28" s="31"/>
      <c r="RPC28" s="31"/>
      <c r="RPD28" s="31"/>
      <c r="RPE28" s="31"/>
      <c r="RPF28" s="31"/>
      <c r="RPG28" s="31"/>
      <c r="RPH28" s="31"/>
      <c r="RPI28" s="31"/>
      <c r="RPJ28" s="31"/>
      <c r="RPK28" s="31"/>
      <c r="RPL28" s="31"/>
      <c r="RPM28" s="31"/>
      <c r="RPN28" s="31"/>
      <c r="RPO28" s="31"/>
      <c r="RPP28" s="31"/>
      <c r="RPQ28" s="31"/>
      <c r="RPR28" s="31"/>
      <c r="RPS28" s="31"/>
      <c r="RPT28" s="31"/>
      <c r="RPU28" s="31"/>
      <c r="RPV28" s="31"/>
      <c r="RPW28" s="31"/>
      <c r="RPX28" s="31"/>
      <c r="RPY28" s="31"/>
      <c r="RPZ28" s="31"/>
      <c r="RQA28" s="31"/>
      <c r="RQB28" s="31"/>
      <c r="RQC28" s="31"/>
      <c r="RQD28" s="31"/>
      <c r="RQE28" s="31"/>
      <c r="RQF28" s="31"/>
      <c r="RQG28" s="31"/>
      <c r="RQH28" s="31"/>
      <c r="RQI28" s="31"/>
      <c r="RQJ28" s="31"/>
      <c r="RQK28" s="31"/>
      <c r="RQL28" s="31"/>
      <c r="RQM28" s="31"/>
      <c r="RQN28" s="31"/>
      <c r="RQO28" s="31"/>
      <c r="RQP28" s="31"/>
      <c r="RQQ28" s="31"/>
      <c r="RQR28" s="31"/>
      <c r="RQS28" s="31"/>
      <c r="RQT28" s="31"/>
      <c r="RQU28" s="31"/>
      <c r="RQV28" s="31"/>
      <c r="RQW28" s="31"/>
      <c r="RQX28" s="31"/>
      <c r="RQY28" s="31"/>
      <c r="RQZ28" s="31"/>
      <c r="RRA28" s="31"/>
      <c r="RRB28" s="31"/>
      <c r="RRC28" s="31"/>
      <c r="RRD28" s="31"/>
      <c r="RRE28" s="31"/>
      <c r="RRF28" s="31"/>
      <c r="RRG28" s="31"/>
      <c r="RRH28" s="31"/>
      <c r="RRI28" s="31"/>
      <c r="RRJ28" s="31"/>
      <c r="RRK28" s="31"/>
      <c r="RRL28" s="31"/>
      <c r="RRM28" s="31"/>
      <c r="RRN28" s="31"/>
      <c r="RRO28" s="31"/>
      <c r="RRP28" s="31"/>
      <c r="RRQ28" s="31"/>
      <c r="RRR28" s="31"/>
      <c r="RRS28" s="31"/>
      <c r="RRT28" s="31"/>
      <c r="RRU28" s="31"/>
      <c r="RRV28" s="31"/>
      <c r="RRW28" s="31"/>
      <c r="RRX28" s="31"/>
      <c r="RRY28" s="31"/>
      <c r="RRZ28" s="31"/>
      <c r="RSA28" s="31"/>
      <c r="RSB28" s="31"/>
      <c r="RSC28" s="31"/>
      <c r="RSD28" s="31"/>
      <c r="RSE28" s="31"/>
      <c r="RSF28" s="31"/>
      <c r="RSG28" s="31"/>
      <c r="RSH28" s="31"/>
      <c r="RSI28" s="31"/>
      <c r="RSJ28" s="31"/>
      <c r="RSK28" s="31"/>
      <c r="RSL28" s="31"/>
      <c r="RSM28" s="31"/>
      <c r="RSN28" s="31"/>
      <c r="RSO28" s="31"/>
      <c r="RSP28" s="31"/>
      <c r="RSQ28" s="31"/>
      <c r="RSR28" s="31"/>
      <c r="RSS28" s="31"/>
      <c r="RST28" s="31"/>
      <c r="RSU28" s="31"/>
      <c r="RSV28" s="31"/>
      <c r="RSW28" s="31"/>
      <c r="RSX28" s="31"/>
      <c r="RSY28" s="31"/>
      <c r="RSZ28" s="31"/>
      <c r="RTA28" s="31"/>
      <c r="RTB28" s="31"/>
      <c r="RTC28" s="31"/>
      <c r="RTD28" s="31"/>
      <c r="RTE28" s="31"/>
      <c r="RTF28" s="31"/>
      <c r="RTG28" s="31"/>
      <c r="RTH28" s="31"/>
      <c r="RTI28" s="31"/>
      <c r="RTJ28" s="31"/>
      <c r="RTK28" s="31"/>
      <c r="RTL28" s="31"/>
      <c r="RTM28" s="31"/>
      <c r="RTN28" s="31"/>
      <c r="RTO28" s="31"/>
      <c r="RTP28" s="31"/>
      <c r="RTQ28" s="31"/>
      <c r="RTR28" s="31"/>
      <c r="RTS28" s="31"/>
      <c r="RTT28" s="31"/>
      <c r="RTU28" s="31"/>
      <c r="RTV28" s="31"/>
      <c r="RTW28" s="31"/>
      <c r="RTX28" s="31"/>
      <c r="RTY28" s="31"/>
      <c r="RTZ28" s="31"/>
      <c r="RUA28" s="31"/>
      <c r="RUB28" s="31"/>
      <c r="RUC28" s="31"/>
      <c r="RUD28" s="31"/>
      <c r="RUE28" s="31"/>
      <c r="RUF28" s="31"/>
      <c r="RUG28" s="31"/>
      <c r="RUH28" s="31"/>
      <c r="RUI28" s="31"/>
      <c r="RUJ28" s="31"/>
      <c r="RUK28" s="31"/>
      <c r="RUL28" s="31"/>
      <c r="RUM28" s="31"/>
      <c r="RUN28" s="31"/>
      <c r="RUO28" s="31"/>
      <c r="RUP28" s="31"/>
      <c r="RUQ28" s="31"/>
      <c r="RUR28" s="31"/>
      <c r="RUS28" s="31"/>
      <c r="RUT28" s="31"/>
      <c r="RUU28" s="31"/>
      <c r="RUV28" s="31"/>
      <c r="RUW28" s="31"/>
      <c r="RUX28" s="31"/>
      <c r="RUY28" s="31"/>
      <c r="RUZ28" s="31"/>
      <c r="RVA28" s="31"/>
      <c r="RVB28" s="31"/>
      <c r="RVC28" s="31"/>
      <c r="RVD28" s="31"/>
      <c r="RVE28" s="31"/>
      <c r="RVF28" s="31"/>
      <c r="RVG28" s="31"/>
      <c r="RVH28" s="31"/>
      <c r="RVI28" s="31"/>
      <c r="RVJ28" s="31"/>
      <c r="RVK28" s="31"/>
      <c r="RVL28" s="31"/>
      <c r="RVM28" s="31"/>
      <c r="RVN28" s="31"/>
      <c r="RVO28" s="31"/>
      <c r="RVP28" s="31"/>
      <c r="RVQ28" s="31"/>
      <c r="RVR28" s="31"/>
      <c r="RVS28" s="31"/>
      <c r="RVT28" s="31"/>
      <c r="RVU28" s="31"/>
      <c r="RVV28" s="31"/>
      <c r="RVW28" s="31"/>
      <c r="RVX28" s="31"/>
      <c r="RVY28" s="31"/>
      <c r="RVZ28" s="31"/>
      <c r="RWA28" s="31"/>
      <c r="RWB28" s="31"/>
      <c r="RWC28" s="31"/>
      <c r="RWD28" s="31"/>
      <c r="RWE28" s="31"/>
      <c r="RWF28" s="31"/>
      <c r="RWG28" s="31"/>
      <c r="RWH28" s="31"/>
      <c r="RWI28" s="31"/>
      <c r="RWJ28" s="31"/>
      <c r="RWK28" s="31"/>
      <c r="RWL28" s="31"/>
      <c r="RWM28" s="31"/>
      <c r="RWN28" s="31"/>
      <c r="RWO28" s="31"/>
      <c r="RWP28" s="31"/>
      <c r="RWQ28" s="31"/>
      <c r="RWR28" s="31"/>
      <c r="RWS28" s="31"/>
      <c r="RWT28" s="31"/>
      <c r="RWU28" s="31"/>
      <c r="RWV28" s="31"/>
      <c r="RWW28" s="31"/>
      <c r="RWX28" s="31"/>
      <c r="RWY28" s="31"/>
      <c r="RWZ28" s="31"/>
      <c r="RXA28" s="31"/>
      <c r="RXB28" s="31"/>
      <c r="RXC28" s="31"/>
      <c r="RXD28" s="31"/>
      <c r="RXE28" s="31"/>
      <c r="RXF28" s="31"/>
      <c r="RXG28" s="31"/>
      <c r="RXH28" s="31"/>
      <c r="RXI28" s="31"/>
      <c r="RXJ28" s="31"/>
      <c r="RXK28" s="31"/>
      <c r="RXL28" s="31"/>
      <c r="RXM28" s="31"/>
      <c r="RXN28" s="31"/>
      <c r="RXO28" s="31"/>
      <c r="RXP28" s="31"/>
      <c r="RXQ28" s="31"/>
      <c r="RXR28" s="31"/>
      <c r="RXS28" s="31"/>
      <c r="RXT28" s="31"/>
      <c r="RXU28" s="31"/>
      <c r="RXV28" s="31"/>
      <c r="RXW28" s="31"/>
      <c r="RXX28" s="31"/>
      <c r="RXY28" s="31"/>
      <c r="RXZ28" s="31"/>
      <c r="RYA28" s="31"/>
      <c r="RYB28" s="31"/>
      <c r="RYC28" s="31"/>
      <c r="RYD28" s="31"/>
      <c r="RYE28" s="31"/>
      <c r="RYF28" s="31"/>
      <c r="RYG28" s="31"/>
      <c r="RYH28" s="31"/>
      <c r="RYI28" s="31"/>
      <c r="RYJ28" s="31"/>
      <c r="RYK28" s="31"/>
      <c r="RYL28" s="31"/>
      <c r="RYM28" s="31"/>
      <c r="RYN28" s="31"/>
      <c r="RYO28" s="31"/>
      <c r="RYP28" s="31"/>
      <c r="RYQ28" s="31"/>
      <c r="RYR28" s="31"/>
      <c r="RYS28" s="31"/>
      <c r="RYT28" s="31"/>
      <c r="RYU28" s="31"/>
      <c r="RYV28" s="31"/>
      <c r="RYW28" s="31"/>
      <c r="RYX28" s="31"/>
      <c r="RYY28" s="31"/>
      <c r="RYZ28" s="31"/>
      <c r="RZA28" s="31"/>
      <c r="RZB28" s="31"/>
      <c r="RZC28" s="31"/>
      <c r="RZD28" s="31"/>
      <c r="RZE28" s="31"/>
      <c r="RZF28" s="31"/>
      <c r="RZG28" s="31"/>
      <c r="RZH28" s="31"/>
      <c r="RZI28" s="31"/>
      <c r="RZJ28" s="31"/>
      <c r="RZK28" s="31"/>
      <c r="RZL28" s="31"/>
      <c r="RZM28" s="31"/>
      <c r="RZN28" s="31"/>
      <c r="RZO28" s="31"/>
      <c r="RZP28" s="31"/>
      <c r="RZQ28" s="31"/>
      <c r="RZR28" s="31"/>
      <c r="RZS28" s="31"/>
      <c r="RZT28" s="31"/>
      <c r="RZU28" s="31"/>
      <c r="RZV28" s="31"/>
      <c r="RZW28" s="31"/>
      <c r="RZX28" s="31"/>
      <c r="RZY28" s="31"/>
      <c r="RZZ28" s="31"/>
      <c r="SAA28" s="31"/>
      <c r="SAB28" s="31"/>
      <c r="SAC28" s="31"/>
      <c r="SAD28" s="31"/>
      <c r="SAE28" s="31"/>
      <c r="SAF28" s="31"/>
      <c r="SAG28" s="31"/>
      <c r="SAH28" s="31"/>
      <c r="SAI28" s="31"/>
      <c r="SAJ28" s="31"/>
      <c r="SAK28" s="31"/>
      <c r="SAL28" s="31"/>
      <c r="SAM28" s="31"/>
      <c r="SAN28" s="31"/>
      <c r="SAO28" s="31"/>
      <c r="SAP28" s="31"/>
      <c r="SAQ28" s="31"/>
      <c r="SAR28" s="31"/>
      <c r="SAS28" s="31"/>
      <c r="SAT28" s="31"/>
      <c r="SAU28" s="31"/>
      <c r="SAV28" s="31"/>
      <c r="SAW28" s="31"/>
      <c r="SAX28" s="31"/>
      <c r="SAY28" s="31"/>
      <c r="SAZ28" s="31"/>
      <c r="SBA28" s="31"/>
      <c r="SBB28" s="31"/>
      <c r="SBC28" s="31"/>
      <c r="SBD28" s="31"/>
      <c r="SBE28" s="31"/>
      <c r="SBF28" s="31"/>
      <c r="SBG28" s="31"/>
      <c r="SBH28" s="31"/>
      <c r="SBI28" s="31"/>
      <c r="SBJ28" s="31"/>
      <c r="SBK28" s="31"/>
      <c r="SBL28" s="31"/>
      <c r="SBM28" s="31"/>
      <c r="SBN28" s="31"/>
      <c r="SBO28" s="31"/>
      <c r="SBP28" s="31"/>
      <c r="SBQ28" s="31"/>
      <c r="SBR28" s="31"/>
      <c r="SBS28" s="31"/>
      <c r="SBT28" s="31"/>
      <c r="SBU28" s="31"/>
      <c r="SBV28" s="31"/>
      <c r="SBW28" s="31"/>
      <c r="SBX28" s="31"/>
      <c r="SBY28" s="31"/>
      <c r="SBZ28" s="31"/>
      <c r="SCA28" s="31"/>
      <c r="SCB28" s="31"/>
      <c r="SCC28" s="31"/>
      <c r="SCD28" s="31"/>
      <c r="SCE28" s="31"/>
      <c r="SCF28" s="31"/>
      <c r="SCG28" s="31"/>
      <c r="SCH28" s="31"/>
      <c r="SCI28" s="31"/>
      <c r="SCJ28" s="31"/>
      <c r="SCK28" s="31"/>
      <c r="SCL28" s="31"/>
      <c r="SCM28" s="31"/>
      <c r="SCN28" s="31"/>
      <c r="SCO28" s="31"/>
      <c r="SCP28" s="31"/>
      <c r="SCQ28" s="31"/>
      <c r="SCR28" s="31"/>
      <c r="SCS28" s="31"/>
      <c r="SCT28" s="31"/>
      <c r="SCU28" s="31"/>
      <c r="SCV28" s="31"/>
      <c r="SCW28" s="31"/>
      <c r="SCX28" s="31"/>
      <c r="SCY28" s="31"/>
      <c r="SCZ28" s="31"/>
      <c r="SDA28" s="31"/>
      <c r="SDB28" s="31"/>
      <c r="SDC28" s="31"/>
      <c r="SDD28" s="31"/>
      <c r="SDE28" s="31"/>
      <c r="SDF28" s="31"/>
      <c r="SDG28" s="31"/>
      <c r="SDH28" s="31"/>
      <c r="SDI28" s="31"/>
      <c r="SDJ28" s="31"/>
      <c r="SDK28" s="31"/>
      <c r="SDL28" s="31"/>
      <c r="SDM28" s="31"/>
      <c r="SDN28" s="31"/>
      <c r="SDO28" s="31"/>
      <c r="SDP28" s="31"/>
      <c r="SDQ28" s="31"/>
      <c r="SDR28" s="31"/>
      <c r="SDS28" s="31"/>
      <c r="SDT28" s="31"/>
      <c r="SDU28" s="31"/>
      <c r="SDV28" s="31"/>
      <c r="SDW28" s="31"/>
      <c r="SDX28" s="31"/>
      <c r="SDY28" s="31"/>
      <c r="SDZ28" s="31"/>
      <c r="SEA28" s="31"/>
      <c r="SEB28" s="31"/>
      <c r="SEC28" s="31"/>
      <c r="SED28" s="31"/>
      <c r="SEE28" s="31"/>
      <c r="SEF28" s="31"/>
      <c r="SEG28" s="31"/>
      <c r="SEH28" s="31"/>
      <c r="SEI28" s="31"/>
      <c r="SEJ28" s="31"/>
      <c r="SEK28" s="31"/>
      <c r="SEL28" s="31"/>
      <c r="SEM28" s="31"/>
      <c r="SEN28" s="31"/>
      <c r="SEO28" s="31"/>
      <c r="SEP28" s="31"/>
      <c r="SEQ28" s="31"/>
      <c r="SER28" s="31"/>
      <c r="SES28" s="31"/>
      <c r="SET28" s="31"/>
      <c r="SEU28" s="31"/>
      <c r="SEV28" s="31"/>
      <c r="SEW28" s="31"/>
      <c r="SEX28" s="31"/>
      <c r="SEY28" s="31"/>
      <c r="SEZ28" s="31"/>
      <c r="SFA28" s="31"/>
      <c r="SFB28" s="31"/>
      <c r="SFC28" s="31"/>
      <c r="SFD28" s="31"/>
      <c r="SFE28" s="31"/>
      <c r="SFF28" s="31"/>
      <c r="SFG28" s="31"/>
      <c r="SFH28" s="31"/>
      <c r="SFI28" s="31"/>
      <c r="SFJ28" s="31"/>
      <c r="SFK28" s="31"/>
      <c r="SFL28" s="31"/>
      <c r="SFM28" s="31"/>
      <c r="SFN28" s="31"/>
      <c r="SFO28" s="31"/>
      <c r="SFP28" s="31"/>
      <c r="SFQ28" s="31"/>
      <c r="SFR28" s="31"/>
      <c r="SFS28" s="31"/>
      <c r="SFT28" s="31"/>
      <c r="SFU28" s="31"/>
      <c r="SFV28" s="31"/>
      <c r="SFW28" s="31"/>
      <c r="SFX28" s="31"/>
      <c r="SFY28" s="31"/>
      <c r="SFZ28" s="31"/>
      <c r="SGA28" s="31"/>
      <c r="SGB28" s="31"/>
      <c r="SGC28" s="31"/>
      <c r="SGD28" s="31"/>
      <c r="SGE28" s="31"/>
      <c r="SGF28" s="31"/>
      <c r="SGG28" s="31"/>
      <c r="SGH28" s="31"/>
      <c r="SGI28" s="31"/>
      <c r="SGJ28" s="31"/>
      <c r="SGK28" s="31"/>
      <c r="SGL28" s="31"/>
      <c r="SGM28" s="31"/>
      <c r="SGN28" s="31"/>
      <c r="SGO28" s="31"/>
      <c r="SGP28" s="31"/>
      <c r="SGQ28" s="31"/>
      <c r="SGR28" s="31"/>
      <c r="SGS28" s="31"/>
      <c r="SGT28" s="31"/>
      <c r="SGU28" s="31"/>
      <c r="SGV28" s="31"/>
      <c r="SGW28" s="31"/>
      <c r="SGX28" s="31"/>
      <c r="SGY28" s="31"/>
      <c r="SGZ28" s="31"/>
      <c r="SHA28" s="31"/>
      <c r="SHB28" s="31"/>
      <c r="SHC28" s="31"/>
      <c r="SHD28" s="31"/>
      <c r="SHE28" s="31"/>
      <c r="SHF28" s="31"/>
      <c r="SHG28" s="31"/>
      <c r="SHH28" s="31"/>
      <c r="SHI28" s="31"/>
      <c r="SHJ28" s="31"/>
      <c r="SHK28" s="31"/>
      <c r="SHL28" s="31"/>
      <c r="SHM28" s="31"/>
      <c r="SHN28" s="31"/>
      <c r="SHO28" s="31"/>
      <c r="SHP28" s="31"/>
      <c r="SHQ28" s="31"/>
      <c r="SHR28" s="31"/>
      <c r="SHS28" s="31"/>
      <c r="SHT28" s="31"/>
      <c r="SHU28" s="31"/>
      <c r="SHV28" s="31"/>
      <c r="SHW28" s="31"/>
      <c r="SHX28" s="31"/>
      <c r="SHY28" s="31"/>
      <c r="SHZ28" s="31"/>
      <c r="SIA28" s="31"/>
      <c r="SIB28" s="31"/>
      <c r="SIC28" s="31"/>
      <c r="SID28" s="31"/>
      <c r="SIE28" s="31"/>
      <c r="SIF28" s="31"/>
      <c r="SIG28" s="31"/>
      <c r="SIH28" s="31"/>
      <c r="SII28" s="31"/>
      <c r="SIJ28" s="31"/>
      <c r="SIK28" s="31"/>
      <c r="SIL28" s="31"/>
      <c r="SIM28" s="31"/>
      <c r="SIN28" s="31"/>
      <c r="SIO28" s="31"/>
      <c r="SIP28" s="31"/>
      <c r="SIQ28" s="31"/>
      <c r="SIR28" s="31"/>
      <c r="SIS28" s="31"/>
      <c r="SIT28" s="31"/>
      <c r="SIU28" s="31"/>
      <c r="SIV28" s="31"/>
      <c r="SIW28" s="31"/>
      <c r="SIX28" s="31"/>
      <c r="SIY28" s="31"/>
      <c r="SIZ28" s="31"/>
      <c r="SJA28" s="31"/>
      <c r="SJB28" s="31"/>
      <c r="SJC28" s="31"/>
      <c r="SJD28" s="31"/>
      <c r="SJE28" s="31"/>
      <c r="SJF28" s="31"/>
      <c r="SJG28" s="31"/>
      <c r="SJH28" s="31"/>
      <c r="SJI28" s="31"/>
      <c r="SJJ28" s="31"/>
      <c r="SJK28" s="31"/>
      <c r="SJL28" s="31"/>
      <c r="SJM28" s="31"/>
      <c r="SJN28" s="31"/>
      <c r="SJO28" s="31"/>
      <c r="SJP28" s="31"/>
      <c r="SJQ28" s="31"/>
      <c r="SJR28" s="31"/>
      <c r="SJS28" s="31"/>
      <c r="SJT28" s="31"/>
      <c r="SJU28" s="31"/>
      <c r="SJV28" s="31"/>
      <c r="SJW28" s="31"/>
      <c r="SJX28" s="31"/>
      <c r="SJY28" s="31"/>
      <c r="SJZ28" s="31"/>
      <c r="SKA28" s="31"/>
      <c r="SKB28" s="31"/>
      <c r="SKC28" s="31"/>
      <c r="SKD28" s="31"/>
      <c r="SKE28" s="31"/>
      <c r="SKF28" s="31"/>
      <c r="SKG28" s="31"/>
      <c r="SKH28" s="31"/>
      <c r="SKI28" s="31"/>
      <c r="SKJ28" s="31"/>
      <c r="SKK28" s="31"/>
      <c r="SKL28" s="31"/>
      <c r="SKM28" s="31"/>
      <c r="SKN28" s="31"/>
      <c r="SKO28" s="31"/>
      <c r="SKP28" s="31"/>
      <c r="SKQ28" s="31"/>
      <c r="SKR28" s="31"/>
      <c r="SKS28" s="31"/>
      <c r="SKT28" s="31"/>
      <c r="SKU28" s="31"/>
      <c r="SKV28" s="31"/>
      <c r="SKW28" s="31"/>
      <c r="SKX28" s="31"/>
      <c r="SKY28" s="31"/>
      <c r="SKZ28" s="31"/>
      <c r="SLA28" s="31"/>
      <c r="SLB28" s="31"/>
      <c r="SLC28" s="31"/>
      <c r="SLD28" s="31"/>
      <c r="SLE28" s="31"/>
      <c r="SLF28" s="31"/>
      <c r="SLG28" s="31"/>
      <c r="SLH28" s="31"/>
      <c r="SLI28" s="31"/>
      <c r="SLJ28" s="31"/>
      <c r="SLK28" s="31"/>
      <c r="SLL28" s="31"/>
      <c r="SLM28" s="31"/>
      <c r="SLN28" s="31"/>
      <c r="SLO28" s="31"/>
      <c r="SLP28" s="31"/>
      <c r="SLQ28" s="31"/>
      <c r="SLR28" s="31"/>
      <c r="SLS28" s="31"/>
      <c r="SLT28" s="31"/>
      <c r="SLU28" s="31"/>
      <c r="SLV28" s="31"/>
      <c r="SLW28" s="31"/>
      <c r="SLX28" s="31"/>
      <c r="SLY28" s="31"/>
      <c r="SLZ28" s="31"/>
      <c r="SMA28" s="31"/>
      <c r="SMB28" s="31"/>
      <c r="SMC28" s="31"/>
      <c r="SMD28" s="31"/>
      <c r="SME28" s="31"/>
      <c r="SMF28" s="31"/>
      <c r="SMG28" s="31"/>
      <c r="SMH28" s="31"/>
      <c r="SMI28" s="31"/>
      <c r="SMJ28" s="31"/>
      <c r="SMK28" s="31"/>
      <c r="SML28" s="31"/>
      <c r="SMM28" s="31"/>
      <c r="SMN28" s="31"/>
      <c r="SMO28" s="31"/>
      <c r="SMP28" s="31"/>
      <c r="SMQ28" s="31"/>
      <c r="SMR28" s="31"/>
      <c r="SMS28" s="31"/>
      <c r="SMT28" s="31"/>
      <c r="SMU28" s="31"/>
      <c r="SMV28" s="31"/>
      <c r="SMW28" s="31"/>
      <c r="SMX28" s="31"/>
      <c r="SMY28" s="31"/>
      <c r="SMZ28" s="31"/>
      <c r="SNA28" s="31"/>
      <c r="SNB28" s="31"/>
      <c r="SNC28" s="31"/>
      <c r="SND28" s="31"/>
      <c r="SNE28" s="31"/>
      <c r="SNF28" s="31"/>
      <c r="SNG28" s="31"/>
      <c r="SNH28" s="31"/>
      <c r="SNI28" s="31"/>
      <c r="SNJ28" s="31"/>
      <c r="SNK28" s="31"/>
      <c r="SNL28" s="31"/>
      <c r="SNM28" s="31"/>
      <c r="SNN28" s="31"/>
      <c r="SNO28" s="31"/>
      <c r="SNP28" s="31"/>
      <c r="SNQ28" s="31"/>
      <c r="SNR28" s="31"/>
      <c r="SNS28" s="31"/>
      <c r="SNT28" s="31"/>
      <c r="SNU28" s="31"/>
      <c r="SNV28" s="31"/>
      <c r="SNW28" s="31"/>
      <c r="SNX28" s="31"/>
      <c r="SNY28" s="31"/>
      <c r="SNZ28" s="31"/>
      <c r="SOA28" s="31"/>
      <c r="SOB28" s="31"/>
      <c r="SOC28" s="31"/>
      <c r="SOD28" s="31"/>
      <c r="SOE28" s="31"/>
      <c r="SOF28" s="31"/>
      <c r="SOG28" s="31"/>
      <c r="SOH28" s="31"/>
      <c r="SOI28" s="31"/>
      <c r="SOJ28" s="31"/>
      <c r="SOK28" s="31"/>
      <c r="SOL28" s="31"/>
      <c r="SOM28" s="31"/>
      <c r="SON28" s="31"/>
      <c r="SOO28" s="31"/>
      <c r="SOP28" s="31"/>
      <c r="SOQ28" s="31"/>
      <c r="SOR28" s="31"/>
      <c r="SOS28" s="31"/>
      <c r="SOT28" s="31"/>
      <c r="SOU28" s="31"/>
      <c r="SOV28" s="31"/>
      <c r="SOW28" s="31"/>
      <c r="SOX28" s="31"/>
      <c r="SOY28" s="31"/>
      <c r="SOZ28" s="31"/>
      <c r="SPA28" s="31"/>
      <c r="SPB28" s="31"/>
      <c r="SPC28" s="31"/>
      <c r="SPD28" s="31"/>
      <c r="SPE28" s="31"/>
      <c r="SPF28" s="31"/>
      <c r="SPG28" s="31"/>
      <c r="SPH28" s="31"/>
      <c r="SPI28" s="31"/>
      <c r="SPJ28" s="31"/>
      <c r="SPK28" s="31"/>
      <c r="SPL28" s="31"/>
      <c r="SPM28" s="31"/>
      <c r="SPN28" s="31"/>
      <c r="SPO28" s="31"/>
      <c r="SPP28" s="31"/>
      <c r="SPQ28" s="31"/>
      <c r="SPR28" s="31"/>
      <c r="SPS28" s="31"/>
      <c r="SPT28" s="31"/>
      <c r="SPU28" s="31"/>
      <c r="SPV28" s="31"/>
      <c r="SPW28" s="31"/>
      <c r="SPX28" s="31"/>
      <c r="SPY28" s="31"/>
      <c r="SPZ28" s="31"/>
      <c r="SQA28" s="31"/>
      <c r="SQB28" s="31"/>
      <c r="SQC28" s="31"/>
      <c r="SQD28" s="31"/>
      <c r="SQE28" s="31"/>
      <c r="SQF28" s="31"/>
      <c r="SQG28" s="31"/>
      <c r="SQH28" s="31"/>
      <c r="SQI28" s="31"/>
      <c r="SQJ28" s="31"/>
      <c r="SQK28" s="31"/>
      <c r="SQL28" s="31"/>
      <c r="SQM28" s="31"/>
      <c r="SQN28" s="31"/>
      <c r="SQO28" s="31"/>
      <c r="SQP28" s="31"/>
      <c r="SQQ28" s="31"/>
      <c r="SQR28" s="31"/>
      <c r="SQS28" s="31"/>
      <c r="SQT28" s="31"/>
      <c r="SQU28" s="31"/>
      <c r="SQV28" s="31"/>
      <c r="SQW28" s="31"/>
      <c r="SQX28" s="31"/>
      <c r="SQY28" s="31"/>
      <c r="SQZ28" s="31"/>
      <c r="SRA28" s="31"/>
      <c r="SRB28" s="31"/>
      <c r="SRC28" s="31"/>
      <c r="SRD28" s="31"/>
      <c r="SRE28" s="31"/>
      <c r="SRF28" s="31"/>
      <c r="SRG28" s="31"/>
      <c r="SRH28" s="31"/>
      <c r="SRI28" s="31"/>
      <c r="SRJ28" s="31"/>
      <c r="SRK28" s="31"/>
      <c r="SRL28" s="31"/>
      <c r="SRM28" s="31"/>
      <c r="SRN28" s="31"/>
      <c r="SRO28" s="31"/>
      <c r="SRP28" s="31"/>
      <c r="SRQ28" s="31"/>
      <c r="SRR28" s="31"/>
      <c r="SRS28" s="31"/>
      <c r="SRT28" s="31"/>
      <c r="SRU28" s="31"/>
      <c r="SRV28" s="31"/>
      <c r="SRW28" s="31"/>
      <c r="SRX28" s="31"/>
      <c r="SRY28" s="31"/>
      <c r="SRZ28" s="31"/>
      <c r="SSA28" s="31"/>
      <c r="SSB28" s="31"/>
      <c r="SSC28" s="31"/>
      <c r="SSD28" s="31"/>
      <c r="SSE28" s="31"/>
      <c r="SSF28" s="31"/>
      <c r="SSG28" s="31"/>
      <c r="SSH28" s="31"/>
      <c r="SSI28" s="31"/>
      <c r="SSJ28" s="31"/>
      <c r="SSK28" s="31"/>
      <c r="SSL28" s="31"/>
      <c r="SSM28" s="31"/>
      <c r="SSN28" s="31"/>
      <c r="SSO28" s="31"/>
      <c r="SSP28" s="31"/>
      <c r="SSQ28" s="31"/>
      <c r="SSR28" s="31"/>
      <c r="SSS28" s="31"/>
      <c r="SST28" s="31"/>
      <c r="SSU28" s="31"/>
      <c r="SSV28" s="31"/>
      <c r="SSW28" s="31"/>
      <c r="SSX28" s="31"/>
      <c r="SSY28" s="31"/>
      <c r="SSZ28" s="31"/>
      <c r="STA28" s="31"/>
      <c r="STB28" s="31"/>
      <c r="STC28" s="31"/>
      <c r="STD28" s="31"/>
      <c r="STE28" s="31"/>
      <c r="STF28" s="31"/>
      <c r="STG28" s="31"/>
      <c r="STH28" s="31"/>
      <c r="STI28" s="31"/>
      <c r="STJ28" s="31"/>
      <c r="STK28" s="31"/>
      <c r="STL28" s="31"/>
      <c r="STM28" s="31"/>
      <c r="STN28" s="31"/>
      <c r="STO28" s="31"/>
      <c r="STP28" s="31"/>
      <c r="STQ28" s="31"/>
      <c r="STR28" s="31"/>
      <c r="STS28" s="31"/>
      <c r="STT28" s="31"/>
      <c r="STU28" s="31"/>
      <c r="STV28" s="31"/>
      <c r="STW28" s="31"/>
      <c r="STX28" s="31"/>
      <c r="STY28" s="31"/>
      <c r="STZ28" s="31"/>
      <c r="SUA28" s="31"/>
      <c r="SUB28" s="31"/>
      <c r="SUC28" s="31"/>
      <c r="SUD28" s="31"/>
      <c r="SUE28" s="31"/>
      <c r="SUF28" s="31"/>
      <c r="SUG28" s="31"/>
      <c r="SUH28" s="31"/>
      <c r="SUI28" s="31"/>
      <c r="SUJ28" s="31"/>
      <c r="SUK28" s="31"/>
      <c r="SUL28" s="31"/>
      <c r="SUM28" s="31"/>
      <c r="SUN28" s="31"/>
      <c r="SUO28" s="31"/>
      <c r="SUP28" s="31"/>
      <c r="SUQ28" s="31"/>
      <c r="SUR28" s="31"/>
      <c r="SUS28" s="31"/>
      <c r="SUT28" s="31"/>
      <c r="SUU28" s="31"/>
      <c r="SUV28" s="31"/>
      <c r="SUW28" s="31"/>
      <c r="SUX28" s="31"/>
      <c r="SUY28" s="31"/>
      <c r="SUZ28" s="31"/>
      <c r="SVA28" s="31"/>
      <c r="SVB28" s="31"/>
      <c r="SVC28" s="31"/>
      <c r="SVD28" s="31"/>
      <c r="SVE28" s="31"/>
      <c r="SVF28" s="31"/>
      <c r="SVG28" s="31"/>
      <c r="SVH28" s="31"/>
      <c r="SVI28" s="31"/>
      <c r="SVJ28" s="31"/>
      <c r="SVK28" s="31"/>
      <c r="SVL28" s="31"/>
      <c r="SVM28" s="31"/>
      <c r="SVN28" s="31"/>
      <c r="SVO28" s="31"/>
      <c r="SVP28" s="31"/>
      <c r="SVQ28" s="31"/>
      <c r="SVR28" s="31"/>
      <c r="SVS28" s="31"/>
      <c r="SVT28" s="31"/>
      <c r="SVU28" s="31"/>
      <c r="SVV28" s="31"/>
      <c r="SVW28" s="31"/>
      <c r="SVX28" s="31"/>
      <c r="SVY28" s="31"/>
      <c r="SVZ28" s="31"/>
      <c r="SWA28" s="31"/>
      <c r="SWB28" s="31"/>
      <c r="SWC28" s="31"/>
      <c r="SWD28" s="31"/>
      <c r="SWE28" s="31"/>
      <c r="SWF28" s="31"/>
      <c r="SWG28" s="31"/>
      <c r="SWH28" s="31"/>
      <c r="SWI28" s="31"/>
      <c r="SWJ28" s="31"/>
      <c r="SWK28" s="31"/>
      <c r="SWL28" s="31"/>
      <c r="SWM28" s="31"/>
      <c r="SWN28" s="31"/>
      <c r="SWO28" s="31"/>
      <c r="SWP28" s="31"/>
      <c r="SWQ28" s="31"/>
      <c r="SWR28" s="31"/>
      <c r="SWS28" s="31"/>
      <c r="SWT28" s="31"/>
      <c r="SWU28" s="31"/>
      <c r="SWV28" s="31"/>
      <c r="SWW28" s="31"/>
      <c r="SWX28" s="31"/>
      <c r="SWY28" s="31"/>
      <c r="SWZ28" s="31"/>
      <c r="SXA28" s="31"/>
      <c r="SXB28" s="31"/>
      <c r="SXC28" s="31"/>
      <c r="SXD28" s="31"/>
      <c r="SXE28" s="31"/>
      <c r="SXF28" s="31"/>
      <c r="SXG28" s="31"/>
      <c r="SXH28" s="31"/>
      <c r="SXI28" s="31"/>
      <c r="SXJ28" s="31"/>
      <c r="SXK28" s="31"/>
      <c r="SXL28" s="31"/>
      <c r="SXM28" s="31"/>
      <c r="SXN28" s="31"/>
      <c r="SXO28" s="31"/>
      <c r="SXP28" s="31"/>
      <c r="SXQ28" s="31"/>
      <c r="SXR28" s="31"/>
      <c r="SXS28" s="31"/>
      <c r="SXT28" s="31"/>
      <c r="SXU28" s="31"/>
      <c r="SXV28" s="31"/>
      <c r="SXW28" s="31"/>
      <c r="SXX28" s="31"/>
      <c r="SXY28" s="31"/>
      <c r="SXZ28" s="31"/>
      <c r="SYA28" s="31"/>
      <c r="SYB28" s="31"/>
      <c r="SYC28" s="31"/>
      <c r="SYD28" s="31"/>
      <c r="SYE28" s="31"/>
      <c r="SYF28" s="31"/>
      <c r="SYG28" s="31"/>
      <c r="SYH28" s="31"/>
      <c r="SYI28" s="31"/>
      <c r="SYJ28" s="31"/>
      <c r="SYK28" s="31"/>
      <c r="SYL28" s="31"/>
      <c r="SYM28" s="31"/>
      <c r="SYN28" s="31"/>
      <c r="SYO28" s="31"/>
      <c r="SYP28" s="31"/>
      <c r="SYQ28" s="31"/>
      <c r="SYR28" s="31"/>
      <c r="SYS28" s="31"/>
      <c r="SYT28" s="31"/>
      <c r="SYU28" s="31"/>
      <c r="SYV28" s="31"/>
      <c r="SYW28" s="31"/>
      <c r="SYX28" s="31"/>
      <c r="SYY28" s="31"/>
      <c r="SYZ28" s="31"/>
      <c r="SZA28" s="31"/>
      <c r="SZB28" s="31"/>
      <c r="SZC28" s="31"/>
      <c r="SZD28" s="31"/>
      <c r="SZE28" s="31"/>
      <c r="SZF28" s="31"/>
      <c r="SZG28" s="31"/>
      <c r="SZH28" s="31"/>
      <c r="SZI28" s="31"/>
      <c r="SZJ28" s="31"/>
      <c r="SZK28" s="31"/>
      <c r="SZL28" s="31"/>
      <c r="SZM28" s="31"/>
      <c r="SZN28" s="31"/>
      <c r="SZO28" s="31"/>
      <c r="SZP28" s="31"/>
      <c r="SZQ28" s="31"/>
      <c r="SZR28" s="31"/>
      <c r="SZS28" s="31"/>
      <c r="SZT28" s="31"/>
      <c r="SZU28" s="31"/>
      <c r="SZV28" s="31"/>
      <c r="SZW28" s="31"/>
      <c r="SZX28" s="31"/>
      <c r="SZY28" s="31"/>
      <c r="SZZ28" s="31"/>
      <c r="TAA28" s="31"/>
      <c r="TAB28" s="31"/>
      <c r="TAC28" s="31"/>
      <c r="TAD28" s="31"/>
      <c r="TAE28" s="31"/>
      <c r="TAF28" s="31"/>
      <c r="TAG28" s="31"/>
      <c r="TAH28" s="31"/>
      <c r="TAI28" s="31"/>
      <c r="TAJ28" s="31"/>
      <c r="TAK28" s="31"/>
      <c r="TAL28" s="31"/>
      <c r="TAM28" s="31"/>
      <c r="TAN28" s="31"/>
      <c r="TAO28" s="31"/>
      <c r="TAP28" s="31"/>
      <c r="TAQ28" s="31"/>
      <c r="TAR28" s="31"/>
      <c r="TAS28" s="31"/>
      <c r="TAT28" s="31"/>
      <c r="TAU28" s="31"/>
      <c r="TAV28" s="31"/>
      <c r="TAW28" s="31"/>
      <c r="TAX28" s="31"/>
      <c r="TAY28" s="31"/>
      <c r="TAZ28" s="31"/>
      <c r="TBA28" s="31"/>
      <c r="TBB28" s="31"/>
      <c r="TBC28" s="31"/>
      <c r="TBD28" s="31"/>
      <c r="TBE28" s="31"/>
      <c r="TBF28" s="31"/>
      <c r="TBG28" s="31"/>
      <c r="TBH28" s="31"/>
      <c r="TBI28" s="31"/>
      <c r="TBJ28" s="31"/>
      <c r="TBK28" s="31"/>
      <c r="TBL28" s="31"/>
      <c r="TBM28" s="31"/>
      <c r="TBN28" s="31"/>
      <c r="TBO28" s="31"/>
      <c r="TBP28" s="31"/>
      <c r="TBQ28" s="31"/>
      <c r="TBR28" s="31"/>
      <c r="TBS28" s="31"/>
      <c r="TBT28" s="31"/>
      <c r="TBU28" s="31"/>
      <c r="TBV28" s="31"/>
      <c r="TBW28" s="31"/>
      <c r="TBX28" s="31"/>
      <c r="TBY28" s="31"/>
      <c r="TBZ28" s="31"/>
      <c r="TCA28" s="31"/>
      <c r="TCB28" s="31"/>
      <c r="TCC28" s="31"/>
      <c r="TCD28" s="31"/>
      <c r="TCE28" s="31"/>
      <c r="TCF28" s="31"/>
      <c r="TCG28" s="31"/>
      <c r="TCH28" s="31"/>
      <c r="TCI28" s="31"/>
      <c r="TCJ28" s="31"/>
      <c r="TCK28" s="31"/>
      <c r="TCL28" s="31"/>
      <c r="TCM28" s="31"/>
      <c r="TCN28" s="31"/>
      <c r="TCO28" s="31"/>
      <c r="TCP28" s="31"/>
      <c r="TCQ28" s="31"/>
      <c r="TCR28" s="31"/>
      <c r="TCS28" s="31"/>
      <c r="TCT28" s="31"/>
      <c r="TCU28" s="31"/>
      <c r="TCV28" s="31"/>
      <c r="TCW28" s="31"/>
      <c r="TCX28" s="31"/>
      <c r="TCY28" s="31"/>
      <c r="TCZ28" s="31"/>
      <c r="TDA28" s="31"/>
      <c r="TDB28" s="31"/>
      <c r="TDC28" s="31"/>
      <c r="TDD28" s="31"/>
      <c r="TDE28" s="31"/>
      <c r="TDF28" s="31"/>
      <c r="TDG28" s="31"/>
      <c r="TDH28" s="31"/>
      <c r="TDI28" s="31"/>
      <c r="TDJ28" s="31"/>
      <c r="TDK28" s="31"/>
      <c r="TDL28" s="31"/>
      <c r="TDM28" s="31"/>
      <c r="TDN28" s="31"/>
      <c r="TDO28" s="31"/>
      <c r="TDP28" s="31"/>
      <c r="TDQ28" s="31"/>
      <c r="TDR28" s="31"/>
      <c r="TDS28" s="31"/>
      <c r="TDT28" s="31"/>
      <c r="TDU28" s="31"/>
      <c r="TDV28" s="31"/>
      <c r="TDW28" s="31"/>
      <c r="TDX28" s="31"/>
      <c r="TDY28" s="31"/>
      <c r="TDZ28" s="31"/>
      <c r="TEA28" s="31"/>
      <c r="TEB28" s="31"/>
      <c r="TEC28" s="31"/>
      <c r="TED28" s="31"/>
      <c r="TEE28" s="31"/>
      <c r="TEF28" s="31"/>
      <c r="TEG28" s="31"/>
      <c r="TEH28" s="31"/>
      <c r="TEI28" s="31"/>
      <c r="TEJ28" s="31"/>
      <c r="TEK28" s="31"/>
      <c r="TEL28" s="31"/>
      <c r="TEM28" s="31"/>
      <c r="TEN28" s="31"/>
      <c r="TEO28" s="31"/>
      <c r="TEP28" s="31"/>
      <c r="TEQ28" s="31"/>
      <c r="TER28" s="31"/>
      <c r="TES28" s="31"/>
      <c r="TET28" s="31"/>
      <c r="TEU28" s="31"/>
      <c r="TEV28" s="31"/>
      <c r="TEW28" s="31"/>
      <c r="TEX28" s="31"/>
      <c r="TEY28" s="31"/>
      <c r="TEZ28" s="31"/>
      <c r="TFA28" s="31"/>
      <c r="TFB28" s="31"/>
      <c r="TFC28" s="31"/>
      <c r="TFD28" s="31"/>
      <c r="TFE28" s="31"/>
      <c r="TFF28" s="31"/>
      <c r="TFG28" s="31"/>
      <c r="TFH28" s="31"/>
      <c r="TFI28" s="31"/>
      <c r="TFJ28" s="31"/>
      <c r="TFK28" s="31"/>
      <c r="TFL28" s="31"/>
      <c r="TFM28" s="31"/>
      <c r="TFN28" s="31"/>
      <c r="TFO28" s="31"/>
      <c r="TFP28" s="31"/>
      <c r="TFQ28" s="31"/>
      <c r="TFR28" s="31"/>
      <c r="TFS28" s="31"/>
      <c r="TFT28" s="31"/>
      <c r="TFU28" s="31"/>
      <c r="TFV28" s="31"/>
      <c r="TFW28" s="31"/>
      <c r="TFX28" s="31"/>
      <c r="TFY28" s="31"/>
      <c r="TFZ28" s="31"/>
      <c r="TGA28" s="31"/>
      <c r="TGB28" s="31"/>
      <c r="TGC28" s="31"/>
      <c r="TGD28" s="31"/>
      <c r="TGE28" s="31"/>
      <c r="TGF28" s="31"/>
      <c r="TGG28" s="31"/>
      <c r="TGH28" s="31"/>
      <c r="TGI28" s="31"/>
      <c r="TGJ28" s="31"/>
      <c r="TGK28" s="31"/>
      <c r="TGL28" s="31"/>
      <c r="TGM28" s="31"/>
      <c r="TGN28" s="31"/>
      <c r="TGO28" s="31"/>
      <c r="TGP28" s="31"/>
      <c r="TGQ28" s="31"/>
      <c r="TGR28" s="31"/>
      <c r="TGS28" s="31"/>
      <c r="TGT28" s="31"/>
      <c r="TGU28" s="31"/>
      <c r="TGV28" s="31"/>
      <c r="TGW28" s="31"/>
      <c r="TGX28" s="31"/>
      <c r="TGY28" s="31"/>
      <c r="TGZ28" s="31"/>
      <c r="THA28" s="31"/>
      <c r="THB28" s="31"/>
      <c r="THC28" s="31"/>
      <c r="THD28" s="31"/>
      <c r="THE28" s="31"/>
      <c r="THF28" s="31"/>
      <c r="THG28" s="31"/>
      <c r="THH28" s="31"/>
      <c r="THI28" s="31"/>
      <c r="THJ28" s="31"/>
      <c r="THK28" s="31"/>
      <c r="THL28" s="31"/>
      <c r="THM28" s="31"/>
      <c r="THN28" s="31"/>
      <c r="THO28" s="31"/>
      <c r="THP28" s="31"/>
      <c r="THQ28" s="31"/>
      <c r="THR28" s="31"/>
      <c r="THS28" s="31"/>
      <c r="THT28" s="31"/>
      <c r="THU28" s="31"/>
      <c r="THV28" s="31"/>
      <c r="THW28" s="31"/>
      <c r="THX28" s="31"/>
      <c r="THY28" s="31"/>
      <c r="THZ28" s="31"/>
      <c r="TIA28" s="31"/>
      <c r="TIB28" s="31"/>
      <c r="TIC28" s="31"/>
      <c r="TID28" s="31"/>
      <c r="TIE28" s="31"/>
      <c r="TIF28" s="31"/>
      <c r="TIG28" s="31"/>
      <c r="TIH28" s="31"/>
      <c r="TII28" s="31"/>
      <c r="TIJ28" s="31"/>
      <c r="TIK28" s="31"/>
      <c r="TIL28" s="31"/>
      <c r="TIM28" s="31"/>
      <c r="TIN28" s="31"/>
      <c r="TIO28" s="31"/>
      <c r="TIP28" s="31"/>
      <c r="TIQ28" s="31"/>
      <c r="TIR28" s="31"/>
      <c r="TIS28" s="31"/>
      <c r="TIT28" s="31"/>
      <c r="TIU28" s="31"/>
      <c r="TIV28" s="31"/>
      <c r="TIW28" s="31"/>
      <c r="TIX28" s="31"/>
      <c r="TIY28" s="31"/>
      <c r="TIZ28" s="31"/>
      <c r="TJA28" s="31"/>
      <c r="TJB28" s="31"/>
      <c r="TJC28" s="31"/>
      <c r="TJD28" s="31"/>
      <c r="TJE28" s="31"/>
      <c r="TJF28" s="31"/>
      <c r="TJG28" s="31"/>
      <c r="TJH28" s="31"/>
      <c r="TJI28" s="31"/>
      <c r="TJJ28" s="31"/>
      <c r="TJK28" s="31"/>
      <c r="TJL28" s="31"/>
      <c r="TJM28" s="31"/>
      <c r="TJN28" s="31"/>
      <c r="TJO28" s="31"/>
      <c r="TJP28" s="31"/>
      <c r="TJQ28" s="31"/>
      <c r="TJR28" s="31"/>
      <c r="TJS28" s="31"/>
      <c r="TJT28" s="31"/>
      <c r="TJU28" s="31"/>
      <c r="TJV28" s="31"/>
      <c r="TJW28" s="31"/>
      <c r="TJX28" s="31"/>
      <c r="TJY28" s="31"/>
      <c r="TJZ28" s="31"/>
      <c r="TKA28" s="31"/>
      <c r="TKB28" s="31"/>
      <c r="TKC28" s="31"/>
      <c r="TKD28" s="31"/>
      <c r="TKE28" s="31"/>
      <c r="TKF28" s="31"/>
      <c r="TKG28" s="31"/>
      <c r="TKH28" s="31"/>
      <c r="TKI28" s="31"/>
      <c r="TKJ28" s="31"/>
      <c r="TKK28" s="31"/>
      <c r="TKL28" s="31"/>
      <c r="TKM28" s="31"/>
      <c r="TKN28" s="31"/>
      <c r="TKO28" s="31"/>
      <c r="TKP28" s="31"/>
      <c r="TKQ28" s="31"/>
      <c r="TKR28" s="31"/>
      <c r="TKS28" s="31"/>
      <c r="TKT28" s="31"/>
      <c r="TKU28" s="31"/>
      <c r="TKV28" s="31"/>
      <c r="TKW28" s="31"/>
      <c r="TKX28" s="31"/>
      <c r="TKY28" s="31"/>
      <c r="TKZ28" s="31"/>
      <c r="TLA28" s="31"/>
      <c r="TLB28" s="31"/>
      <c r="TLC28" s="31"/>
      <c r="TLD28" s="31"/>
      <c r="TLE28" s="31"/>
      <c r="TLF28" s="31"/>
      <c r="TLG28" s="31"/>
      <c r="TLH28" s="31"/>
      <c r="TLI28" s="31"/>
      <c r="TLJ28" s="31"/>
      <c r="TLK28" s="31"/>
      <c r="TLL28" s="31"/>
      <c r="TLM28" s="31"/>
      <c r="TLN28" s="31"/>
      <c r="TLO28" s="31"/>
      <c r="TLP28" s="31"/>
      <c r="TLQ28" s="31"/>
      <c r="TLR28" s="31"/>
      <c r="TLS28" s="31"/>
      <c r="TLT28" s="31"/>
      <c r="TLU28" s="31"/>
      <c r="TLV28" s="31"/>
      <c r="TLW28" s="31"/>
      <c r="TLX28" s="31"/>
      <c r="TLY28" s="31"/>
      <c r="TLZ28" s="31"/>
      <c r="TMA28" s="31"/>
      <c r="TMB28" s="31"/>
      <c r="TMC28" s="31"/>
      <c r="TMD28" s="31"/>
      <c r="TME28" s="31"/>
      <c r="TMF28" s="31"/>
      <c r="TMG28" s="31"/>
      <c r="TMH28" s="31"/>
      <c r="TMI28" s="31"/>
      <c r="TMJ28" s="31"/>
      <c r="TMK28" s="31"/>
      <c r="TML28" s="31"/>
      <c r="TMM28" s="31"/>
      <c r="TMN28" s="31"/>
      <c r="TMO28" s="31"/>
      <c r="TMP28" s="31"/>
      <c r="TMQ28" s="31"/>
      <c r="TMR28" s="31"/>
      <c r="TMS28" s="31"/>
      <c r="TMT28" s="31"/>
      <c r="TMU28" s="31"/>
      <c r="TMV28" s="31"/>
      <c r="TMW28" s="31"/>
      <c r="TMX28" s="31"/>
      <c r="TMY28" s="31"/>
      <c r="TMZ28" s="31"/>
      <c r="TNA28" s="31"/>
      <c r="TNB28" s="31"/>
      <c r="TNC28" s="31"/>
      <c r="TND28" s="31"/>
      <c r="TNE28" s="31"/>
      <c r="TNF28" s="31"/>
      <c r="TNG28" s="31"/>
      <c r="TNH28" s="31"/>
      <c r="TNI28" s="31"/>
      <c r="TNJ28" s="31"/>
      <c r="TNK28" s="31"/>
      <c r="TNL28" s="31"/>
      <c r="TNM28" s="31"/>
      <c r="TNN28" s="31"/>
      <c r="TNO28" s="31"/>
      <c r="TNP28" s="31"/>
      <c r="TNQ28" s="31"/>
      <c r="TNR28" s="31"/>
      <c r="TNS28" s="31"/>
      <c r="TNT28" s="31"/>
      <c r="TNU28" s="31"/>
      <c r="TNV28" s="31"/>
      <c r="TNW28" s="31"/>
      <c r="TNX28" s="31"/>
      <c r="TNY28" s="31"/>
      <c r="TNZ28" s="31"/>
      <c r="TOA28" s="31"/>
      <c r="TOB28" s="31"/>
      <c r="TOC28" s="31"/>
      <c r="TOD28" s="31"/>
      <c r="TOE28" s="31"/>
      <c r="TOF28" s="31"/>
      <c r="TOG28" s="31"/>
      <c r="TOH28" s="31"/>
      <c r="TOI28" s="31"/>
      <c r="TOJ28" s="31"/>
      <c r="TOK28" s="31"/>
      <c r="TOL28" s="31"/>
      <c r="TOM28" s="31"/>
      <c r="TON28" s="31"/>
      <c r="TOO28" s="31"/>
      <c r="TOP28" s="31"/>
      <c r="TOQ28" s="31"/>
      <c r="TOR28" s="31"/>
      <c r="TOS28" s="31"/>
      <c r="TOT28" s="31"/>
      <c r="TOU28" s="31"/>
      <c r="TOV28" s="31"/>
      <c r="TOW28" s="31"/>
      <c r="TOX28" s="31"/>
      <c r="TOY28" s="31"/>
      <c r="TOZ28" s="31"/>
      <c r="TPA28" s="31"/>
      <c r="TPB28" s="31"/>
      <c r="TPC28" s="31"/>
      <c r="TPD28" s="31"/>
      <c r="TPE28" s="31"/>
      <c r="TPF28" s="31"/>
      <c r="TPG28" s="31"/>
      <c r="TPH28" s="31"/>
      <c r="TPI28" s="31"/>
      <c r="TPJ28" s="31"/>
      <c r="TPK28" s="31"/>
      <c r="TPL28" s="31"/>
      <c r="TPM28" s="31"/>
      <c r="TPN28" s="31"/>
      <c r="TPO28" s="31"/>
      <c r="TPP28" s="31"/>
      <c r="TPQ28" s="31"/>
      <c r="TPR28" s="31"/>
      <c r="TPS28" s="31"/>
      <c r="TPT28" s="31"/>
      <c r="TPU28" s="31"/>
      <c r="TPV28" s="31"/>
      <c r="TPW28" s="31"/>
      <c r="TPX28" s="31"/>
      <c r="TPY28" s="31"/>
      <c r="TPZ28" s="31"/>
      <c r="TQA28" s="31"/>
      <c r="TQB28" s="31"/>
      <c r="TQC28" s="31"/>
      <c r="TQD28" s="31"/>
      <c r="TQE28" s="31"/>
      <c r="TQF28" s="31"/>
      <c r="TQG28" s="31"/>
      <c r="TQH28" s="31"/>
      <c r="TQI28" s="31"/>
      <c r="TQJ28" s="31"/>
      <c r="TQK28" s="31"/>
      <c r="TQL28" s="31"/>
      <c r="TQM28" s="31"/>
      <c r="TQN28" s="31"/>
      <c r="TQO28" s="31"/>
      <c r="TQP28" s="31"/>
      <c r="TQQ28" s="31"/>
      <c r="TQR28" s="31"/>
      <c r="TQS28" s="31"/>
      <c r="TQT28" s="31"/>
      <c r="TQU28" s="31"/>
      <c r="TQV28" s="31"/>
      <c r="TQW28" s="31"/>
      <c r="TQX28" s="31"/>
      <c r="TQY28" s="31"/>
      <c r="TQZ28" s="31"/>
      <c r="TRA28" s="31"/>
      <c r="TRB28" s="31"/>
      <c r="TRC28" s="31"/>
      <c r="TRD28" s="31"/>
      <c r="TRE28" s="31"/>
      <c r="TRF28" s="31"/>
      <c r="TRG28" s="31"/>
      <c r="TRH28" s="31"/>
      <c r="TRI28" s="31"/>
      <c r="TRJ28" s="31"/>
      <c r="TRK28" s="31"/>
      <c r="TRL28" s="31"/>
      <c r="TRM28" s="31"/>
      <c r="TRN28" s="31"/>
      <c r="TRO28" s="31"/>
      <c r="TRP28" s="31"/>
      <c r="TRQ28" s="31"/>
      <c r="TRR28" s="31"/>
      <c r="TRS28" s="31"/>
      <c r="TRT28" s="31"/>
      <c r="TRU28" s="31"/>
      <c r="TRV28" s="31"/>
      <c r="TRW28" s="31"/>
      <c r="TRX28" s="31"/>
      <c r="TRY28" s="31"/>
      <c r="TRZ28" s="31"/>
      <c r="TSA28" s="31"/>
      <c r="TSB28" s="31"/>
      <c r="TSC28" s="31"/>
      <c r="TSD28" s="31"/>
      <c r="TSE28" s="31"/>
      <c r="TSF28" s="31"/>
      <c r="TSG28" s="31"/>
      <c r="TSH28" s="31"/>
      <c r="TSI28" s="31"/>
      <c r="TSJ28" s="31"/>
      <c r="TSK28" s="31"/>
      <c r="TSL28" s="31"/>
      <c r="TSM28" s="31"/>
      <c r="TSN28" s="31"/>
      <c r="TSO28" s="31"/>
      <c r="TSP28" s="31"/>
      <c r="TSQ28" s="31"/>
      <c r="TSR28" s="31"/>
      <c r="TSS28" s="31"/>
      <c r="TST28" s="31"/>
      <c r="TSU28" s="31"/>
      <c r="TSV28" s="31"/>
      <c r="TSW28" s="31"/>
      <c r="TSX28" s="31"/>
      <c r="TSY28" s="31"/>
      <c r="TSZ28" s="31"/>
      <c r="TTA28" s="31"/>
      <c r="TTB28" s="31"/>
      <c r="TTC28" s="31"/>
      <c r="TTD28" s="31"/>
      <c r="TTE28" s="31"/>
      <c r="TTF28" s="31"/>
      <c r="TTG28" s="31"/>
      <c r="TTH28" s="31"/>
      <c r="TTI28" s="31"/>
      <c r="TTJ28" s="31"/>
      <c r="TTK28" s="31"/>
      <c r="TTL28" s="31"/>
      <c r="TTM28" s="31"/>
      <c r="TTN28" s="31"/>
      <c r="TTO28" s="31"/>
      <c r="TTP28" s="31"/>
      <c r="TTQ28" s="31"/>
      <c r="TTR28" s="31"/>
      <c r="TTS28" s="31"/>
      <c r="TTT28" s="31"/>
      <c r="TTU28" s="31"/>
      <c r="TTV28" s="31"/>
      <c r="TTW28" s="31"/>
      <c r="TTX28" s="31"/>
      <c r="TTY28" s="31"/>
      <c r="TTZ28" s="31"/>
      <c r="TUA28" s="31"/>
      <c r="TUB28" s="31"/>
      <c r="TUC28" s="31"/>
      <c r="TUD28" s="31"/>
      <c r="TUE28" s="31"/>
      <c r="TUF28" s="31"/>
      <c r="TUG28" s="31"/>
      <c r="TUH28" s="31"/>
      <c r="TUI28" s="31"/>
      <c r="TUJ28" s="31"/>
      <c r="TUK28" s="31"/>
      <c r="TUL28" s="31"/>
      <c r="TUM28" s="31"/>
      <c r="TUN28" s="31"/>
      <c r="TUO28" s="31"/>
      <c r="TUP28" s="31"/>
      <c r="TUQ28" s="31"/>
      <c r="TUR28" s="31"/>
      <c r="TUS28" s="31"/>
      <c r="TUT28" s="31"/>
      <c r="TUU28" s="31"/>
      <c r="TUV28" s="31"/>
      <c r="TUW28" s="31"/>
      <c r="TUX28" s="31"/>
      <c r="TUY28" s="31"/>
      <c r="TUZ28" s="31"/>
      <c r="TVA28" s="31"/>
      <c r="TVB28" s="31"/>
      <c r="TVC28" s="31"/>
      <c r="TVD28" s="31"/>
      <c r="TVE28" s="31"/>
      <c r="TVF28" s="31"/>
      <c r="TVG28" s="31"/>
      <c r="TVH28" s="31"/>
      <c r="TVI28" s="31"/>
      <c r="TVJ28" s="31"/>
      <c r="TVK28" s="31"/>
      <c r="TVL28" s="31"/>
      <c r="TVM28" s="31"/>
      <c r="TVN28" s="31"/>
      <c r="TVO28" s="31"/>
      <c r="TVP28" s="31"/>
      <c r="TVQ28" s="31"/>
      <c r="TVR28" s="31"/>
      <c r="TVS28" s="31"/>
      <c r="TVT28" s="31"/>
      <c r="TVU28" s="31"/>
      <c r="TVV28" s="31"/>
      <c r="TVW28" s="31"/>
      <c r="TVX28" s="31"/>
      <c r="TVY28" s="31"/>
      <c r="TVZ28" s="31"/>
      <c r="TWA28" s="31"/>
      <c r="TWB28" s="31"/>
      <c r="TWC28" s="31"/>
      <c r="TWD28" s="31"/>
      <c r="TWE28" s="31"/>
      <c r="TWF28" s="31"/>
      <c r="TWG28" s="31"/>
      <c r="TWH28" s="31"/>
      <c r="TWI28" s="31"/>
      <c r="TWJ28" s="31"/>
      <c r="TWK28" s="31"/>
      <c r="TWL28" s="31"/>
      <c r="TWM28" s="31"/>
      <c r="TWN28" s="31"/>
      <c r="TWO28" s="31"/>
      <c r="TWP28" s="31"/>
      <c r="TWQ28" s="31"/>
      <c r="TWR28" s="31"/>
      <c r="TWS28" s="31"/>
      <c r="TWT28" s="31"/>
      <c r="TWU28" s="31"/>
      <c r="TWV28" s="31"/>
      <c r="TWW28" s="31"/>
      <c r="TWX28" s="31"/>
      <c r="TWY28" s="31"/>
      <c r="TWZ28" s="31"/>
      <c r="TXA28" s="31"/>
      <c r="TXB28" s="31"/>
      <c r="TXC28" s="31"/>
      <c r="TXD28" s="31"/>
      <c r="TXE28" s="31"/>
      <c r="TXF28" s="31"/>
      <c r="TXG28" s="31"/>
      <c r="TXH28" s="31"/>
      <c r="TXI28" s="31"/>
      <c r="TXJ28" s="31"/>
      <c r="TXK28" s="31"/>
      <c r="TXL28" s="31"/>
      <c r="TXM28" s="31"/>
      <c r="TXN28" s="31"/>
      <c r="TXO28" s="31"/>
      <c r="TXP28" s="31"/>
      <c r="TXQ28" s="31"/>
      <c r="TXR28" s="31"/>
      <c r="TXS28" s="31"/>
      <c r="TXT28" s="31"/>
      <c r="TXU28" s="31"/>
      <c r="TXV28" s="31"/>
      <c r="TXW28" s="31"/>
      <c r="TXX28" s="31"/>
      <c r="TXY28" s="31"/>
      <c r="TXZ28" s="31"/>
      <c r="TYA28" s="31"/>
      <c r="TYB28" s="31"/>
      <c r="TYC28" s="31"/>
      <c r="TYD28" s="31"/>
      <c r="TYE28" s="31"/>
      <c r="TYF28" s="31"/>
      <c r="TYG28" s="31"/>
      <c r="TYH28" s="31"/>
      <c r="TYI28" s="31"/>
      <c r="TYJ28" s="31"/>
      <c r="TYK28" s="31"/>
      <c r="TYL28" s="31"/>
      <c r="TYM28" s="31"/>
      <c r="TYN28" s="31"/>
      <c r="TYO28" s="31"/>
      <c r="TYP28" s="31"/>
      <c r="TYQ28" s="31"/>
      <c r="TYR28" s="31"/>
      <c r="TYS28" s="31"/>
      <c r="TYT28" s="31"/>
      <c r="TYU28" s="31"/>
      <c r="TYV28" s="31"/>
      <c r="TYW28" s="31"/>
      <c r="TYX28" s="31"/>
      <c r="TYY28" s="31"/>
      <c r="TYZ28" s="31"/>
      <c r="TZA28" s="31"/>
      <c r="TZB28" s="31"/>
      <c r="TZC28" s="31"/>
      <c r="TZD28" s="31"/>
      <c r="TZE28" s="31"/>
      <c r="TZF28" s="31"/>
      <c r="TZG28" s="31"/>
      <c r="TZH28" s="31"/>
      <c r="TZI28" s="31"/>
      <c r="TZJ28" s="31"/>
      <c r="TZK28" s="31"/>
      <c r="TZL28" s="31"/>
      <c r="TZM28" s="31"/>
      <c r="TZN28" s="31"/>
      <c r="TZO28" s="31"/>
      <c r="TZP28" s="31"/>
      <c r="TZQ28" s="31"/>
      <c r="TZR28" s="31"/>
      <c r="TZS28" s="31"/>
      <c r="TZT28" s="31"/>
      <c r="TZU28" s="31"/>
      <c r="TZV28" s="31"/>
      <c r="TZW28" s="31"/>
      <c r="TZX28" s="31"/>
      <c r="TZY28" s="31"/>
      <c r="TZZ28" s="31"/>
      <c r="UAA28" s="31"/>
      <c r="UAB28" s="31"/>
      <c r="UAC28" s="31"/>
      <c r="UAD28" s="31"/>
      <c r="UAE28" s="31"/>
      <c r="UAF28" s="31"/>
      <c r="UAG28" s="31"/>
      <c r="UAH28" s="31"/>
      <c r="UAI28" s="31"/>
      <c r="UAJ28" s="31"/>
      <c r="UAK28" s="31"/>
      <c r="UAL28" s="31"/>
      <c r="UAM28" s="31"/>
      <c r="UAN28" s="31"/>
      <c r="UAO28" s="31"/>
      <c r="UAP28" s="31"/>
      <c r="UAQ28" s="31"/>
      <c r="UAR28" s="31"/>
      <c r="UAS28" s="31"/>
      <c r="UAT28" s="31"/>
      <c r="UAU28" s="31"/>
      <c r="UAV28" s="31"/>
      <c r="UAW28" s="31"/>
      <c r="UAX28" s="31"/>
      <c r="UAY28" s="31"/>
      <c r="UAZ28" s="31"/>
      <c r="UBA28" s="31"/>
      <c r="UBB28" s="31"/>
      <c r="UBC28" s="31"/>
      <c r="UBD28" s="31"/>
      <c r="UBE28" s="31"/>
      <c r="UBF28" s="31"/>
      <c r="UBG28" s="31"/>
      <c r="UBH28" s="31"/>
      <c r="UBI28" s="31"/>
      <c r="UBJ28" s="31"/>
      <c r="UBK28" s="31"/>
      <c r="UBL28" s="31"/>
      <c r="UBM28" s="31"/>
      <c r="UBN28" s="31"/>
      <c r="UBO28" s="31"/>
      <c r="UBP28" s="31"/>
      <c r="UBQ28" s="31"/>
      <c r="UBR28" s="31"/>
      <c r="UBS28" s="31"/>
      <c r="UBT28" s="31"/>
      <c r="UBU28" s="31"/>
      <c r="UBV28" s="31"/>
      <c r="UBW28" s="31"/>
      <c r="UBX28" s="31"/>
      <c r="UBY28" s="31"/>
      <c r="UBZ28" s="31"/>
      <c r="UCA28" s="31"/>
      <c r="UCB28" s="31"/>
      <c r="UCC28" s="31"/>
      <c r="UCD28" s="31"/>
      <c r="UCE28" s="31"/>
      <c r="UCF28" s="31"/>
      <c r="UCG28" s="31"/>
      <c r="UCH28" s="31"/>
      <c r="UCI28" s="31"/>
      <c r="UCJ28" s="31"/>
      <c r="UCK28" s="31"/>
      <c r="UCL28" s="31"/>
      <c r="UCM28" s="31"/>
      <c r="UCN28" s="31"/>
      <c r="UCO28" s="31"/>
      <c r="UCP28" s="31"/>
      <c r="UCQ28" s="31"/>
      <c r="UCR28" s="31"/>
      <c r="UCS28" s="31"/>
      <c r="UCT28" s="31"/>
      <c r="UCU28" s="31"/>
      <c r="UCV28" s="31"/>
      <c r="UCW28" s="31"/>
      <c r="UCX28" s="31"/>
      <c r="UCY28" s="31"/>
      <c r="UCZ28" s="31"/>
      <c r="UDA28" s="31"/>
      <c r="UDB28" s="31"/>
      <c r="UDC28" s="31"/>
      <c r="UDD28" s="31"/>
      <c r="UDE28" s="31"/>
      <c r="UDF28" s="31"/>
      <c r="UDG28" s="31"/>
      <c r="UDH28" s="31"/>
      <c r="UDI28" s="31"/>
      <c r="UDJ28" s="31"/>
      <c r="UDK28" s="31"/>
      <c r="UDL28" s="31"/>
      <c r="UDM28" s="31"/>
      <c r="UDN28" s="31"/>
      <c r="UDO28" s="31"/>
      <c r="UDP28" s="31"/>
      <c r="UDQ28" s="31"/>
      <c r="UDR28" s="31"/>
      <c r="UDS28" s="31"/>
      <c r="UDT28" s="31"/>
      <c r="UDU28" s="31"/>
      <c r="UDV28" s="31"/>
      <c r="UDW28" s="31"/>
      <c r="UDX28" s="31"/>
      <c r="UDY28" s="31"/>
      <c r="UDZ28" s="31"/>
      <c r="UEA28" s="31"/>
      <c r="UEB28" s="31"/>
      <c r="UEC28" s="31"/>
      <c r="UED28" s="31"/>
      <c r="UEE28" s="31"/>
      <c r="UEF28" s="31"/>
      <c r="UEG28" s="31"/>
      <c r="UEH28" s="31"/>
      <c r="UEI28" s="31"/>
      <c r="UEJ28" s="31"/>
      <c r="UEK28" s="31"/>
      <c r="UEL28" s="31"/>
      <c r="UEM28" s="31"/>
      <c r="UEN28" s="31"/>
      <c r="UEO28" s="31"/>
      <c r="UEP28" s="31"/>
      <c r="UEQ28" s="31"/>
      <c r="UER28" s="31"/>
      <c r="UES28" s="31"/>
      <c r="UET28" s="31"/>
      <c r="UEU28" s="31"/>
      <c r="UEV28" s="31"/>
      <c r="UEW28" s="31"/>
      <c r="UEX28" s="31"/>
      <c r="UEY28" s="31"/>
      <c r="UEZ28" s="31"/>
      <c r="UFA28" s="31"/>
      <c r="UFB28" s="31"/>
      <c r="UFC28" s="31"/>
      <c r="UFD28" s="31"/>
      <c r="UFE28" s="31"/>
      <c r="UFF28" s="31"/>
      <c r="UFG28" s="31"/>
      <c r="UFH28" s="31"/>
      <c r="UFI28" s="31"/>
      <c r="UFJ28" s="31"/>
      <c r="UFK28" s="31"/>
      <c r="UFL28" s="31"/>
      <c r="UFM28" s="31"/>
      <c r="UFN28" s="31"/>
      <c r="UFO28" s="31"/>
      <c r="UFP28" s="31"/>
      <c r="UFQ28" s="31"/>
      <c r="UFR28" s="31"/>
      <c r="UFS28" s="31"/>
      <c r="UFT28" s="31"/>
      <c r="UFU28" s="31"/>
      <c r="UFV28" s="31"/>
      <c r="UFW28" s="31"/>
      <c r="UFX28" s="31"/>
      <c r="UFY28" s="31"/>
      <c r="UFZ28" s="31"/>
      <c r="UGA28" s="31"/>
      <c r="UGB28" s="31"/>
      <c r="UGC28" s="31"/>
      <c r="UGD28" s="31"/>
      <c r="UGE28" s="31"/>
      <c r="UGF28" s="31"/>
      <c r="UGG28" s="31"/>
      <c r="UGH28" s="31"/>
      <c r="UGI28" s="31"/>
      <c r="UGJ28" s="31"/>
      <c r="UGK28" s="31"/>
      <c r="UGL28" s="31"/>
      <c r="UGM28" s="31"/>
      <c r="UGN28" s="31"/>
      <c r="UGO28" s="31"/>
      <c r="UGP28" s="31"/>
      <c r="UGQ28" s="31"/>
      <c r="UGR28" s="31"/>
      <c r="UGS28" s="31"/>
      <c r="UGT28" s="31"/>
      <c r="UGU28" s="31"/>
      <c r="UGV28" s="31"/>
      <c r="UGW28" s="31"/>
      <c r="UGX28" s="31"/>
      <c r="UGY28" s="31"/>
      <c r="UGZ28" s="31"/>
      <c r="UHA28" s="31"/>
      <c r="UHB28" s="31"/>
      <c r="UHC28" s="31"/>
      <c r="UHD28" s="31"/>
      <c r="UHE28" s="31"/>
      <c r="UHF28" s="31"/>
      <c r="UHG28" s="31"/>
      <c r="UHH28" s="31"/>
      <c r="UHI28" s="31"/>
      <c r="UHJ28" s="31"/>
      <c r="UHK28" s="31"/>
      <c r="UHL28" s="31"/>
      <c r="UHM28" s="31"/>
      <c r="UHN28" s="31"/>
      <c r="UHO28" s="31"/>
      <c r="UHP28" s="31"/>
      <c r="UHQ28" s="31"/>
      <c r="UHR28" s="31"/>
      <c r="UHS28" s="31"/>
      <c r="UHT28" s="31"/>
      <c r="UHU28" s="31"/>
      <c r="UHV28" s="31"/>
      <c r="UHW28" s="31"/>
      <c r="UHX28" s="31"/>
      <c r="UHY28" s="31"/>
      <c r="UHZ28" s="31"/>
      <c r="UIA28" s="31"/>
      <c r="UIB28" s="31"/>
      <c r="UIC28" s="31"/>
      <c r="UID28" s="31"/>
      <c r="UIE28" s="31"/>
      <c r="UIF28" s="31"/>
      <c r="UIG28" s="31"/>
      <c r="UIH28" s="31"/>
      <c r="UII28" s="31"/>
      <c r="UIJ28" s="31"/>
      <c r="UIK28" s="31"/>
      <c r="UIL28" s="31"/>
      <c r="UIM28" s="31"/>
      <c r="UIN28" s="31"/>
      <c r="UIO28" s="31"/>
      <c r="UIP28" s="31"/>
      <c r="UIQ28" s="31"/>
      <c r="UIR28" s="31"/>
      <c r="UIS28" s="31"/>
      <c r="UIT28" s="31"/>
      <c r="UIU28" s="31"/>
      <c r="UIV28" s="31"/>
      <c r="UIW28" s="31"/>
      <c r="UIX28" s="31"/>
      <c r="UIY28" s="31"/>
      <c r="UIZ28" s="31"/>
      <c r="UJA28" s="31"/>
      <c r="UJB28" s="31"/>
      <c r="UJC28" s="31"/>
      <c r="UJD28" s="31"/>
      <c r="UJE28" s="31"/>
      <c r="UJF28" s="31"/>
      <c r="UJG28" s="31"/>
      <c r="UJH28" s="31"/>
      <c r="UJI28" s="31"/>
      <c r="UJJ28" s="31"/>
      <c r="UJK28" s="31"/>
      <c r="UJL28" s="31"/>
      <c r="UJM28" s="31"/>
      <c r="UJN28" s="31"/>
      <c r="UJO28" s="31"/>
      <c r="UJP28" s="31"/>
      <c r="UJQ28" s="31"/>
      <c r="UJR28" s="31"/>
      <c r="UJS28" s="31"/>
      <c r="UJT28" s="31"/>
      <c r="UJU28" s="31"/>
      <c r="UJV28" s="31"/>
      <c r="UJW28" s="31"/>
      <c r="UJX28" s="31"/>
      <c r="UJY28" s="31"/>
      <c r="UJZ28" s="31"/>
      <c r="UKA28" s="31"/>
      <c r="UKB28" s="31"/>
      <c r="UKC28" s="31"/>
      <c r="UKD28" s="31"/>
      <c r="UKE28" s="31"/>
      <c r="UKF28" s="31"/>
      <c r="UKG28" s="31"/>
      <c r="UKH28" s="31"/>
      <c r="UKI28" s="31"/>
      <c r="UKJ28" s="31"/>
      <c r="UKK28" s="31"/>
      <c r="UKL28" s="31"/>
      <c r="UKM28" s="31"/>
      <c r="UKN28" s="31"/>
      <c r="UKO28" s="31"/>
      <c r="UKP28" s="31"/>
      <c r="UKQ28" s="31"/>
      <c r="UKR28" s="31"/>
      <c r="UKS28" s="31"/>
      <c r="UKT28" s="31"/>
      <c r="UKU28" s="31"/>
      <c r="UKV28" s="31"/>
      <c r="UKW28" s="31"/>
      <c r="UKX28" s="31"/>
      <c r="UKY28" s="31"/>
      <c r="UKZ28" s="31"/>
      <c r="ULA28" s="31"/>
      <c r="ULB28" s="31"/>
      <c r="ULC28" s="31"/>
      <c r="ULD28" s="31"/>
      <c r="ULE28" s="31"/>
      <c r="ULF28" s="31"/>
      <c r="ULG28" s="31"/>
      <c r="ULH28" s="31"/>
      <c r="ULI28" s="31"/>
      <c r="ULJ28" s="31"/>
      <c r="ULK28" s="31"/>
      <c r="ULL28" s="31"/>
      <c r="ULM28" s="31"/>
      <c r="ULN28" s="31"/>
      <c r="ULO28" s="31"/>
      <c r="ULP28" s="31"/>
      <c r="ULQ28" s="31"/>
      <c r="ULR28" s="31"/>
      <c r="ULS28" s="31"/>
      <c r="ULT28" s="31"/>
      <c r="ULU28" s="31"/>
      <c r="ULV28" s="31"/>
      <c r="ULW28" s="31"/>
      <c r="ULX28" s="31"/>
      <c r="ULY28" s="31"/>
      <c r="ULZ28" s="31"/>
      <c r="UMA28" s="31"/>
      <c r="UMB28" s="31"/>
      <c r="UMC28" s="31"/>
      <c r="UMD28" s="31"/>
      <c r="UME28" s="31"/>
      <c r="UMF28" s="31"/>
      <c r="UMG28" s="31"/>
      <c r="UMH28" s="31"/>
      <c r="UMI28" s="31"/>
      <c r="UMJ28" s="31"/>
      <c r="UMK28" s="31"/>
      <c r="UML28" s="31"/>
      <c r="UMM28" s="31"/>
      <c r="UMN28" s="31"/>
      <c r="UMO28" s="31"/>
      <c r="UMP28" s="31"/>
      <c r="UMQ28" s="31"/>
      <c r="UMR28" s="31"/>
      <c r="UMS28" s="31"/>
      <c r="UMT28" s="31"/>
      <c r="UMU28" s="31"/>
      <c r="UMV28" s="31"/>
      <c r="UMW28" s="31"/>
      <c r="UMX28" s="31"/>
      <c r="UMY28" s="31"/>
      <c r="UMZ28" s="31"/>
      <c r="UNA28" s="31"/>
      <c r="UNB28" s="31"/>
      <c r="UNC28" s="31"/>
      <c r="UND28" s="31"/>
      <c r="UNE28" s="31"/>
      <c r="UNF28" s="31"/>
      <c r="UNG28" s="31"/>
      <c r="UNH28" s="31"/>
      <c r="UNI28" s="31"/>
      <c r="UNJ28" s="31"/>
      <c r="UNK28" s="31"/>
      <c r="UNL28" s="31"/>
      <c r="UNM28" s="31"/>
      <c r="UNN28" s="31"/>
      <c r="UNO28" s="31"/>
      <c r="UNP28" s="31"/>
      <c r="UNQ28" s="31"/>
      <c r="UNR28" s="31"/>
      <c r="UNS28" s="31"/>
      <c r="UNT28" s="31"/>
      <c r="UNU28" s="31"/>
      <c r="UNV28" s="31"/>
      <c r="UNW28" s="31"/>
      <c r="UNX28" s="31"/>
      <c r="UNY28" s="31"/>
      <c r="UNZ28" s="31"/>
      <c r="UOA28" s="31"/>
      <c r="UOB28" s="31"/>
      <c r="UOC28" s="31"/>
      <c r="UOD28" s="31"/>
      <c r="UOE28" s="31"/>
      <c r="UOF28" s="31"/>
      <c r="UOG28" s="31"/>
      <c r="UOH28" s="31"/>
      <c r="UOI28" s="31"/>
      <c r="UOJ28" s="31"/>
      <c r="UOK28" s="31"/>
      <c r="UOL28" s="31"/>
      <c r="UOM28" s="31"/>
      <c r="UON28" s="31"/>
      <c r="UOO28" s="31"/>
      <c r="UOP28" s="31"/>
      <c r="UOQ28" s="31"/>
      <c r="UOR28" s="31"/>
      <c r="UOS28" s="31"/>
      <c r="UOT28" s="31"/>
      <c r="UOU28" s="31"/>
      <c r="UOV28" s="31"/>
      <c r="UOW28" s="31"/>
      <c r="UOX28" s="31"/>
      <c r="UOY28" s="31"/>
      <c r="UOZ28" s="31"/>
      <c r="UPA28" s="31"/>
      <c r="UPB28" s="31"/>
      <c r="UPC28" s="31"/>
      <c r="UPD28" s="31"/>
      <c r="UPE28" s="31"/>
      <c r="UPF28" s="31"/>
      <c r="UPG28" s="31"/>
      <c r="UPH28" s="31"/>
      <c r="UPI28" s="31"/>
      <c r="UPJ28" s="31"/>
      <c r="UPK28" s="31"/>
      <c r="UPL28" s="31"/>
      <c r="UPM28" s="31"/>
      <c r="UPN28" s="31"/>
      <c r="UPO28" s="31"/>
      <c r="UPP28" s="31"/>
      <c r="UPQ28" s="31"/>
      <c r="UPR28" s="31"/>
      <c r="UPS28" s="31"/>
      <c r="UPT28" s="31"/>
      <c r="UPU28" s="31"/>
      <c r="UPV28" s="31"/>
      <c r="UPW28" s="31"/>
      <c r="UPX28" s="31"/>
      <c r="UPY28" s="31"/>
      <c r="UPZ28" s="31"/>
      <c r="UQA28" s="31"/>
      <c r="UQB28" s="31"/>
      <c r="UQC28" s="31"/>
      <c r="UQD28" s="31"/>
      <c r="UQE28" s="31"/>
      <c r="UQF28" s="31"/>
      <c r="UQG28" s="31"/>
      <c r="UQH28" s="31"/>
      <c r="UQI28" s="31"/>
      <c r="UQJ28" s="31"/>
      <c r="UQK28" s="31"/>
      <c r="UQL28" s="31"/>
      <c r="UQM28" s="31"/>
      <c r="UQN28" s="31"/>
      <c r="UQO28" s="31"/>
      <c r="UQP28" s="31"/>
      <c r="UQQ28" s="31"/>
      <c r="UQR28" s="31"/>
      <c r="UQS28" s="31"/>
      <c r="UQT28" s="31"/>
      <c r="UQU28" s="31"/>
      <c r="UQV28" s="31"/>
      <c r="UQW28" s="31"/>
      <c r="UQX28" s="31"/>
      <c r="UQY28" s="31"/>
      <c r="UQZ28" s="31"/>
      <c r="URA28" s="31"/>
      <c r="URB28" s="31"/>
      <c r="URC28" s="31"/>
      <c r="URD28" s="31"/>
      <c r="URE28" s="31"/>
      <c r="URF28" s="31"/>
      <c r="URG28" s="31"/>
      <c r="URH28" s="31"/>
      <c r="URI28" s="31"/>
      <c r="URJ28" s="31"/>
      <c r="URK28" s="31"/>
      <c r="URL28" s="31"/>
      <c r="URM28" s="31"/>
      <c r="URN28" s="31"/>
      <c r="URO28" s="31"/>
      <c r="URP28" s="31"/>
      <c r="URQ28" s="31"/>
      <c r="URR28" s="31"/>
      <c r="URS28" s="31"/>
      <c r="URT28" s="31"/>
      <c r="URU28" s="31"/>
      <c r="URV28" s="31"/>
      <c r="URW28" s="31"/>
      <c r="URX28" s="31"/>
      <c r="URY28" s="31"/>
      <c r="URZ28" s="31"/>
      <c r="USA28" s="31"/>
      <c r="USB28" s="31"/>
      <c r="USC28" s="31"/>
      <c r="USD28" s="31"/>
      <c r="USE28" s="31"/>
      <c r="USF28" s="31"/>
      <c r="USG28" s="31"/>
      <c r="USH28" s="31"/>
      <c r="USI28" s="31"/>
      <c r="USJ28" s="31"/>
      <c r="USK28" s="31"/>
      <c r="USL28" s="31"/>
      <c r="USM28" s="31"/>
      <c r="USN28" s="31"/>
      <c r="USO28" s="31"/>
      <c r="USP28" s="31"/>
      <c r="USQ28" s="31"/>
      <c r="USR28" s="31"/>
      <c r="USS28" s="31"/>
      <c r="UST28" s="31"/>
      <c r="USU28" s="31"/>
      <c r="USV28" s="31"/>
      <c r="USW28" s="31"/>
      <c r="USX28" s="31"/>
      <c r="USY28" s="31"/>
      <c r="USZ28" s="31"/>
      <c r="UTA28" s="31"/>
      <c r="UTB28" s="31"/>
      <c r="UTC28" s="31"/>
      <c r="UTD28" s="31"/>
      <c r="UTE28" s="31"/>
      <c r="UTF28" s="31"/>
      <c r="UTG28" s="31"/>
      <c r="UTH28" s="31"/>
      <c r="UTI28" s="31"/>
      <c r="UTJ28" s="31"/>
      <c r="UTK28" s="31"/>
      <c r="UTL28" s="31"/>
      <c r="UTM28" s="31"/>
      <c r="UTN28" s="31"/>
      <c r="UTO28" s="31"/>
      <c r="UTP28" s="31"/>
      <c r="UTQ28" s="31"/>
      <c r="UTR28" s="31"/>
      <c r="UTS28" s="31"/>
      <c r="UTT28" s="31"/>
      <c r="UTU28" s="31"/>
      <c r="UTV28" s="31"/>
      <c r="UTW28" s="31"/>
      <c r="UTX28" s="31"/>
      <c r="UTY28" s="31"/>
      <c r="UTZ28" s="31"/>
      <c r="UUA28" s="31"/>
      <c r="UUB28" s="31"/>
      <c r="UUC28" s="31"/>
      <c r="UUD28" s="31"/>
      <c r="UUE28" s="31"/>
      <c r="UUF28" s="31"/>
      <c r="UUG28" s="31"/>
      <c r="UUH28" s="31"/>
      <c r="UUI28" s="31"/>
      <c r="UUJ28" s="31"/>
      <c r="UUK28" s="31"/>
      <c r="UUL28" s="31"/>
      <c r="UUM28" s="31"/>
      <c r="UUN28" s="31"/>
      <c r="UUO28" s="31"/>
      <c r="UUP28" s="31"/>
      <c r="UUQ28" s="31"/>
      <c r="UUR28" s="31"/>
      <c r="UUS28" s="31"/>
      <c r="UUT28" s="31"/>
      <c r="UUU28" s="31"/>
      <c r="UUV28" s="31"/>
      <c r="UUW28" s="31"/>
      <c r="UUX28" s="31"/>
      <c r="UUY28" s="31"/>
      <c r="UUZ28" s="31"/>
      <c r="UVA28" s="31"/>
      <c r="UVB28" s="31"/>
      <c r="UVC28" s="31"/>
      <c r="UVD28" s="31"/>
      <c r="UVE28" s="31"/>
      <c r="UVF28" s="31"/>
      <c r="UVG28" s="31"/>
      <c r="UVH28" s="31"/>
      <c r="UVI28" s="31"/>
      <c r="UVJ28" s="31"/>
      <c r="UVK28" s="31"/>
      <c r="UVL28" s="31"/>
      <c r="UVM28" s="31"/>
      <c r="UVN28" s="31"/>
      <c r="UVO28" s="31"/>
      <c r="UVP28" s="31"/>
      <c r="UVQ28" s="31"/>
      <c r="UVR28" s="31"/>
      <c r="UVS28" s="31"/>
      <c r="UVT28" s="31"/>
      <c r="UVU28" s="31"/>
      <c r="UVV28" s="31"/>
      <c r="UVW28" s="31"/>
      <c r="UVX28" s="31"/>
      <c r="UVY28" s="31"/>
      <c r="UVZ28" s="31"/>
      <c r="UWA28" s="31"/>
      <c r="UWB28" s="31"/>
      <c r="UWC28" s="31"/>
      <c r="UWD28" s="31"/>
      <c r="UWE28" s="31"/>
      <c r="UWF28" s="31"/>
      <c r="UWG28" s="31"/>
      <c r="UWH28" s="31"/>
      <c r="UWI28" s="31"/>
      <c r="UWJ28" s="31"/>
      <c r="UWK28" s="31"/>
      <c r="UWL28" s="31"/>
      <c r="UWM28" s="31"/>
      <c r="UWN28" s="31"/>
      <c r="UWO28" s="31"/>
      <c r="UWP28" s="31"/>
      <c r="UWQ28" s="31"/>
      <c r="UWR28" s="31"/>
      <c r="UWS28" s="31"/>
      <c r="UWT28" s="31"/>
      <c r="UWU28" s="31"/>
      <c r="UWV28" s="31"/>
      <c r="UWW28" s="31"/>
      <c r="UWX28" s="31"/>
      <c r="UWY28" s="31"/>
      <c r="UWZ28" s="31"/>
      <c r="UXA28" s="31"/>
      <c r="UXB28" s="31"/>
      <c r="UXC28" s="31"/>
      <c r="UXD28" s="31"/>
      <c r="UXE28" s="31"/>
      <c r="UXF28" s="31"/>
      <c r="UXG28" s="31"/>
      <c r="UXH28" s="31"/>
      <c r="UXI28" s="31"/>
      <c r="UXJ28" s="31"/>
      <c r="UXK28" s="31"/>
      <c r="UXL28" s="31"/>
      <c r="UXM28" s="31"/>
      <c r="UXN28" s="31"/>
      <c r="UXO28" s="31"/>
      <c r="UXP28" s="31"/>
      <c r="UXQ28" s="31"/>
      <c r="UXR28" s="31"/>
      <c r="UXS28" s="31"/>
      <c r="UXT28" s="31"/>
      <c r="UXU28" s="31"/>
      <c r="UXV28" s="31"/>
      <c r="UXW28" s="31"/>
      <c r="UXX28" s="31"/>
      <c r="UXY28" s="31"/>
      <c r="UXZ28" s="31"/>
      <c r="UYA28" s="31"/>
      <c r="UYB28" s="31"/>
      <c r="UYC28" s="31"/>
      <c r="UYD28" s="31"/>
      <c r="UYE28" s="31"/>
      <c r="UYF28" s="31"/>
      <c r="UYG28" s="31"/>
      <c r="UYH28" s="31"/>
      <c r="UYI28" s="31"/>
      <c r="UYJ28" s="31"/>
      <c r="UYK28" s="31"/>
      <c r="UYL28" s="31"/>
      <c r="UYM28" s="31"/>
      <c r="UYN28" s="31"/>
      <c r="UYO28" s="31"/>
      <c r="UYP28" s="31"/>
      <c r="UYQ28" s="31"/>
      <c r="UYR28" s="31"/>
      <c r="UYS28" s="31"/>
      <c r="UYT28" s="31"/>
      <c r="UYU28" s="31"/>
      <c r="UYV28" s="31"/>
      <c r="UYW28" s="31"/>
      <c r="UYX28" s="31"/>
      <c r="UYY28" s="31"/>
      <c r="UYZ28" s="31"/>
      <c r="UZA28" s="31"/>
      <c r="UZB28" s="31"/>
      <c r="UZC28" s="31"/>
      <c r="UZD28" s="31"/>
      <c r="UZE28" s="31"/>
      <c r="UZF28" s="31"/>
      <c r="UZG28" s="31"/>
      <c r="UZH28" s="31"/>
      <c r="UZI28" s="31"/>
      <c r="UZJ28" s="31"/>
      <c r="UZK28" s="31"/>
      <c r="UZL28" s="31"/>
      <c r="UZM28" s="31"/>
      <c r="UZN28" s="31"/>
      <c r="UZO28" s="31"/>
      <c r="UZP28" s="31"/>
      <c r="UZQ28" s="31"/>
      <c r="UZR28" s="31"/>
      <c r="UZS28" s="31"/>
      <c r="UZT28" s="31"/>
      <c r="UZU28" s="31"/>
      <c r="UZV28" s="31"/>
      <c r="UZW28" s="31"/>
      <c r="UZX28" s="31"/>
      <c r="UZY28" s="31"/>
      <c r="UZZ28" s="31"/>
      <c r="VAA28" s="31"/>
      <c r="VAB28" s="31"/>
      <c r="VAC28" s="31"/>
      <c r="VAD28" s="31"/>
      <c r="VAE28" s="31"/>
      <c r="VAF28" s="31"/>
      <c r="VAG28" s="31"/>
      <c r="VAH28" s="31"/>
      <c r="VAI28" s="31"/>
      <c r="VAJ28" s="31"/>
      <c r="VAK28" s="31"/>
      <c r="VAL28" s="31"/>
      <c r="VAM28" s="31"/>
      <c r="VAN28" s="31"/>
      <c r="VAO28" s="31"/>
      <c r="VAP28" s="31"/>
      <c r="VAQ28" s="31"/>
      <c r="VAR28" s="31"/>
      <c r="VAS28" s="31"/>
      <c r="VAT28" s="31"/>
      <c r="VAU28" s="31"/>
      <c r="VAV28" s="31"/>
      <c r="VAW28" s="31"/>
      <c r="VAX28" s="31"/>
      <c r="VAY28" s="31"/>
      <c r="VAZ28" s="31"/>
      <c r="VBA28" s="31"/>
      <c r="VBB28" s="31"/>
      <c r="VBC28" s="31"/>
      <c r="VBD28" s="31"/>
      <c r="VBE28" s="31"/>
      <c r="VBF28" s="31"/>
      <c r="VBG28" s="31"/>
      <c r="VBH28" s="31"/>
      <c r="VBI28" s="31"/>
      <c r="VBJ28" s="31"/>
      <c r="VBK28" s="31"/>
      <c r="VBL28" s="31"/>
      <c r="VBM28" s="31"/>
      <c r="VBN28" s="31"/>
      <c r="VBO28" s="31"/>
      <c r="VBP28" s="31"/>
      <c r="VBQ28" s="31"/>
      <c r="VBR28" s="31"/>
      <c r="VBS28" s="31"/>
      <c r="VBT28" s="31"/>
      <c r="VBU28" s="31"/>
      <c r="VBV28" s="31"/>
      <c r="VBW28" s="31"/>
      <c r="VBX28" s="31"/>
      <c r="VBY28" s="31"/>
      <c r="VBZ28" s="31"/>
      <c r="VCA28" s="31"/>
      <c r="VCB28" s="31"/>
      <c r="VCC28" s="31"/>
      <c r="VCD28" s="31"/>
      <c r="VCE28" s="31"/>
      <c r="VCF28" s="31"/>
      <c r="VCG28" s="31"/>
      <c r="VCH28" s="31"/>
      <c r="VCI28" s="31"/>
      <c r="VCJ28" s="31"/>
      <c r="VCK28" s="31"/>
      <c r="VCL28" s="31"/>
      <c r="VCM28" s="31"/>
      <c r="VCN28" s="31"/>
      <c r="VCO28" s="31"/>
      <c r="VCP28" s="31"/>
      <c r="VCQ28" s="31"/>
      <c r="VCR28" s="31"/>
      <c r="VCS28" s="31"/>
      <c r="VCT28" s="31"/>
      <c r="VCU28" s="31"/>
      <c r="VCV28" s="31"/>
      <c r="VCW28" s="31"/>
      <c r="VCX28" s="31"/>
      <c r="VCY28" s="31"/>
      <c r="VCZ28" s="31"/>
      <c r="VDA28" s="31"/>
      <c r="VDB28" s="31"/>
      <c r="VDC28" s="31"/>
      <c r="VDD28" s="31"/>
      <c r="VDE28" s="31"/>
      <c r="VDF28" s="31"/>
      <c r="VDG28" s="31"/>
      <c r="VDH28" s="31"/>
      <c r="VDI28" s="31"/>
      <c r="VDJ28" s="31"/>
      <c r="VDK28" s="31"/>
      <c r="VDL28" s="31"/>
      <c r="VDM28" s="31"/>
      <c r="VDN28" s="31"/>
      <c r="VDO28" s="31"/>
      <c r="VDP28" s="31"/>
      <c r="VDQ28" s="31"/>
      <c r="VDR28" s="31"/>
      <c r="VDS28" s="31"/>
      <c r="VDT28" s="31"/>
      <c r="VDU28" s="31"/>
      <c r="VDV28" s="31"/>
      <c r="VDW28" s="31"/>
      <c r="VDX28" s="31"/>
      <c r="VDY28" s="31"/>
      <c r="VDZ28" s="31"/>
      <c r="VEA28" s="31"/>
      <c r="VEB28" s="31"/>
      <c r="VEC28" s="31"/>
      <c r="VED28" s="31"/>
      <c r="VEE28" s="31"/>
      <c r="VEF28" s="31"/>
      <c r="VEG28" s="31"/>
      <c r="VEH28" s="31"/>
      <c r="VEI28" s="31"/>
      <c r="VEJ28" s="31"/>
      <c r="VEK28" s="31"/>
      <c r="VEL28" s="31"/>
      <c r="VEM28" s="31"/>
      <c r="VEN28" s="31"/>
      <c r="VEO28" s="31"/>
      <c r="VEP28" s="31"/>
      <c r="VEQ28" s="31"/>
      <c r="VER28" s="31"/>
      <c r="VES28" s="31"/>
      <c r="VET28" s="31"/>
      <c r="VEU28" s="31"/>
      <c r="VEV28" s="31"/>
      <c r="VEW28" s="31"/>
      <c r="VEX28" s="31"/>
      <c r="VEY28" s="31"/>
      <c r="VEZ28" s="31"/>
      <c r="VFA28" s="31"/>
      <c r="VFB28" s="31"/>
      <c r="VFC28" s="31"/>
      <c r="VFD28" s="31"/>
      <c r="VFE28" s="31"/>
      <c r="VFF28" s="31"/>
      <c r="VFG28" s="31"/>
      <c r="VFH28" s="31"/>
      <c r="VFI28" s="31"/>
      <c r="VFJ28" s="31"/>
      <c r="VFK28" s="31"/>
      <c r="VFL28" s="31"/>
      <c r="VFM28" s="31"/>
      <c r="VFN28" s="31"/>
      <c r="VFO28" s="31"/>
      <c r="VFP28" s="31"/>
      <c r="VFQ28" s="31"/>
      <c r="VFR28" s="31"/>
      <c r="VFS28" s="31"/>
      <c r="VFT28" s="31"/>
      <c r="VFU28" s="31"/>
      <c r="VFV28" s="31"/>
      <c r="VFW28" s="31"/>
      <c r="VFX28" s="31"/>
      <c r="VFY28" s="31"/>
      <c r="VFZ28" s="31"/>
      <c r="VGA28" s="31"/>
      <c r="VGB28" s="31"/>
      <c r="VGC28" s="31"/>
      <c r="VGD28" s="31"/>
      <c r="VGE28" s="31"/>
      <c r="VGF28" s="31"/>
      <c r="VGG28" s="31"/>
      <c r="VGH28" s="31"/>
      <c r="VGI28" s="31"/>
      <c r="VGJ28" s="31"/>
      <c r="VGK28" s="31"/>
      <c r="VGL28" s="31"/>
      <c r="VGM28" s="31"/>
      <c r="VGN28" s="31"/>
      <c r="VGO28" s="31"/>
      <c r="VGP28" s="31"/>
      <c r="VGQ28" s="31"/>
      <c r="VGR28" s="31"/>
      <c r="VGS28" s="31"/>
      <c r="VGT28" s="31"/>
      <c r="VGU28" s="31"/>
      <c r="VGV28" s="31"/>
      <c r="VGW28" s="31"/>
      <c r="VGX28" s="31"/>
      <c r="VGY28" s="31"/>
      <c r="VGZ28" s="31"/>
      <c r="VHA28" s="31"/>
      <c r="VHB28" s="31"/>
      <c r="VHC28" s="31"/>
      <c r="VHD28" s="31"/>
      <c r="VHE28" s="31"/>
      <c r="VHF28" s="31"/>
      <c r="VHG28" s="31"/>
      <c r="VHH28" s="31"/>
      <c r="VHI28" s="31"/>
      <c r="VHJ28" s="31"/>
      <c r="VHK28" s="31"/>
      <c r="VHL28" s="31"/>
      <c r="VHM28" s="31"/>
      <c r="VHN28" s="31"/>
      <c r="VHO28" s="31"/>
      <c r="VHP28" s="31"/>
      <c r="VHQ28" s="31"/>
      <c r="VHR28" s="31"/>
      <c r="VHS28" s="31"/>
      <c r="VHT28" s="31"/>
      <c r="VHU28" s="31"/>
      <c r="VHV28" s="31"/>
      <c r="VHW28" s="31"/>
      <c r="VHX28" s="31"/>
      <c r="VHY28" s="31"/>
      <c r="VHZ28" s="31"/>
      <c r="VIA28" s="31"/>
      <c r="VIB28" s="31"/>
      <c r="VIC28" s="31"/>
      <c r="VID28" s="31"/>
      <c r="VIE28" s="31"/>
      <c r="VIF28" s="31"/>
      <c r="VIG28" s="31"/>
      <c r="VIH28" s="31"/>
      <c r="VII28" s="31"/>
      <c r="VIJ28" s="31"/>
      <c r="VIK28" s="31"/>
      <c r="VIL28" s="31"/>
      <c r="VIM28" s="31"/>
      <c r="VIN28" s="31"/>
      <c r="VIO28" s="31"/>
      <c r="VIP28" s="31"/>
      <c r="VIQ28" s="31"/>
      <c r="VIR28" s="31"/>
      <c r="VIS28" s="31"/>
      <c r="VIT28" s="31"/>
      <c r="VIU28" s="31"/>
      <c r="VIV28" s="31"/>
      <c r="VIW28" s="31"/>
      <c r="VIX28" s="31"/>
      <c r="VIY28" s="31"/>
      <c r="VIZ28" s="31"/>
      <c r="VJA28" s="31"/>
      <c r="VJB28" s="31"/>
      <c r="VJC28" s="31"/>
      <c r="VJD28" s="31"/>
      <c r="VJE28" s="31"/>
      <c r="VJF28" s="31"/>
      <c r="VJG28" s="31"/>
      <c r="VJH28" s="31"/>
      <c r="VJI28" s="31"/>
      <c r="VJJ28" s="31"/>
      <c r="VJK28" s="31"/>
      <c r="VJL28" s="31"/>
      <c r="VJM28" s="31"/>
      <c r="VJN28" s="31"/>
      <c r="VJO28" s="31"/>
      <c r="VJP28" s="31"/>
      <c r="VJQ28" s="31"/>
      <c r="VJR28" s="31"/>
      <c r="VJS28" s="31"/>
      <c r="VJT28" s="31"/>
      <c r="VJU28" s="31"/>
      <c r="VJV28" s="31"/>
      <c r="VJW28" s="31"/>
      <c r="VJX28" s="31"/>
      <c r="VJY28" s="31"/>
      <c r="VJZ28" s="31"/>
      <c r="VKA28" s="31"/>
      <c r="VKB28" s="31"/>
      <c r="VKC28" s="31"/>
      <c r="VKD28" s="31"/>
      <c r="VKE28" s="31"/>
      <c r="VKF28" s="31"/>
      <c r="VKG28" s="31"/>
      <c r="VKH28" s="31"/>
      <c r="VKI28" s="31"/>
      <c r="VKJ28" s="31"/>
      <c r="VKK28" s="31"/>
      <c r="VKL28" s="31"/>
      <c r="VKM28" s="31"/>
      <c r="VKN28" s="31"/>
      <c r="VKO28" s="31"/>
      <c r="VKP28" s="31"/>
      <c r="VKQ28" s="31"/>
      <c r="VKR28" s="31"/>
      <c r="VKS28" s="31"/>
      <c r="VKT28" s="31"/>
      <c r="VKU28" s="31"/>
      <c r="VKV28" s="31"/>
      <c r="VKW28" s="31"/>
      <c r="VKX28" s="31"/>
      <c r="VKY28" s="31"/>
      <c r="VKZ28" s="31"/>
      <c r="VLA28" s="31"/>
      <c r="VLB28" s="31"/>
      <c r="VLC28" s="31"/>
      <c r="VLD28" s="31"/>
      <c r="VLE28" s="31"/>
      <c r="VLF28" s="31"/>
      <c r="VLG28" s="31"/>
      <c r="VLH28" s="31"/>
      <c r="VLI28" s="31"/>
      <c r="VLJ28" s="31"/>
      <c r="VLK28" s="31"/>
      <c r="VLL28" s="31"/>
      <c r="VLM28" s="31"/>
      <c r="VLN28" s="31"/>
      <c r="VLO28" s="31"/>
      <c r="VLP28" s="31"/>
      <c r="VLQ28" s="31"/>
      <c r="VLR28" s="31"/>
      <c r="VLS28" s="31"/>
      <c r="VLT28" s="31"/>
      <c r="VLU28" s="31"/>
      <c r="VLV28" s="31"/>
      <c r="VLW28" s="31"/>
      <c r="VLX28" s="31"/>
      <c r="VLY28" s="31"/>
      <c r="VLZ28" s="31"/>
      <c r="VMA28" s="31"/>
      <c r="VMB28" s="31"/>
      <c r="VMC28" s="31"/>
      <c r="VMD28" s="31"/>
      <c r="VME28" s="31"/>
      <c r="VMF28" s="31"/>
      <c r="VMG28" s="31"/>
      <c r="VMH28" s="31"/>
      <c r="VMI28" s="31"/>
      <c r="VMJ28" s="31"/>
      <c r="VMK28" s="31"/>
      <c r="VML28" s="31"/>
      <c r="VMM28" s="31"/>
      <c r="VMN28" s="31"/>
      <c r="VMO28" s="31"/>
      <c r="VMP28" s="31"/>
      <c r="VMQ28" s="31"/>
      <c r="VMR28" s="31"/>
      <c r="VMS28" s="31"/>
      <c r="VMT28" s="31"/>
      <c r="VMU28" s="31"/>
      <c r="VMV28" s="31"/>
      <c r="VMW28" s="31"/>
      <c r="VMX28" s="31"/>
      <c r="VMY28" s="31"/>
      <c r="VMZ28" s="31"/>
      <c r="VNA28" s="31"/>
      <c r="VNB28" s="31"/>
      <c r="VNC28" s="31"/>
      <c r="VND28" s="31"/>
      <c r="VNE28" s="31"/>
      <c r="VNF28" s="31"/>
      <c r="VNG28" s="31"/>
      <c r="VNH28" s="31"/>
      <c r="VNI28" s="31"/>
      <c r="VNJ28" s="31"/>
      <c r="VNK28" s="31"/>
      <c r="VNL28" s="31"/>
      <c r="VNM28" s="31"/>
      <c r="VNN28" s="31"/>
      <c r="VNO28" s="31"/>
      <c r="VNP28" s="31"/>
      <c r="VNQ28" s="31"/>
      <c r="VNR28" s="31"/>
      <c r="VNS28" s="31"/>
      <c r="VNT28" s="31"/>
      <c r="VNU28" s="31"/>
      <c r="VNV28" s="31"/>
      <c r="VNW28" s="31"/>
      <c r="VNX28" s="31"/>
      <c r="VNY28" s="31"/>
      <c r="VNZ28" s="31"/>
      <c r="VOA28" s="31"/>
      <c r="VOB28" s="31"/>
      <c r="VOC28" s="31"/>
      <c r="VOD28" s="31"/>
      <c r="VOE28" s="31"/>
      <c r="VOF28" s="31"/>
      <c r="VOG28" s="31"/>
      <c r="VOH28" s="31"/>
      <c r="VOI28" s="31"/>
      <c r="VOJ28" s="31"/>
      <c r="VOK28" s="31"/>
      <c r="VOL28" s="31"/>
      <c r="VOM28" s="31"/>
      <c r="VON28" s="31"/>
      <c r="VOO28" s="31"/>
      <c r="VOP28" s="31"/>
      <c r="VOQ28" s="31"/>
      <c r="VOR28" s="31"/>
      <c r="VOS28" s="31"/>
      <c r="VOT28" s="31"/>
      <c r="VOU28" s="31"/>
      <c r="VOV28" s="31"/>
      <c r="VOW28" s="31"/>
      <c r="VOX28" s="31"/>
      <c r="VOY28" s="31"/>
      <c r="VOZ28" s="31"/>
      <c r="VPA28" s="31"/>
      <c r="VPB28" s="31"/>
      <c r="VPC28" s="31"/>
      <c r="VPD28" s="31"/>
      <c r="VPE28" s="31"/>
      <c r="VPF28" s="31"/>
      <c r="VPG28" s="31"/>
      <c r="VPH28" s="31"/>
      <c r="VPI28" s="31"/>
      <c r="VPJ28" s="31"/>
      <c r="VPK28" s="31"/>
      <c r="VPL28" s="31"/>
      <c r="VPM28" s="31"/>
      <c r="VPN28" s="31"/>
      <c r="VPO28" s="31"/>
      <c r="VPP28" s="31"/>
      <c r="VPQ28" s="31"/>
      <c r="VPR28" s="31"/>
      <c r="VPS28" s="31"/>
      <c r="VPT28" s="31"/>
      <c r="VPU28" s="31"/>
      <c r="VPV28" s="31"/>
      <c r="VPW28" s="31"/>
      <c r="VPX28" s="31"/>
      <c r="VPY28" s="31"/>
      <c r="VPZ28" s="31"/>
      <c r="VQA28" s="31"/>
      <c r="VQB28" s="31"/>
      <c r="VQC28" s="31"/>
      <c r="VQD28" s="31"/>
      <c r="VQE28" s="31"/>
      <c r="VQF28" s="31"/>
      <c r="VQG28" s="31"/>
      <c r="VQH28" s="31"/>
      <c r="VQI28" s="31"/>
      <c r="VQJ28" s="31"/>
      <c r="VQK28" s="31"/>
      <c r="VQL28" s="31"/>
      <c r="VQM28" s="31"/>
      <c r="VQN28" s="31"/>
      <c r="VQO28" s="31"/>
      <c r="VQP28" s="31"/>
      <c r="VQQ28" s="31"/>
      <c r="VQR28" s="31"/>
      <c r="VQS28" s="31"/>
      <c r="VQT28" s="31"/>
      <c r="VQU28" s="31"/>
      <c r="VQV28" s="31"/>
      <c r="VQW28" s="31"/>
      <c r="VQX28" s="31"/>
      <c r="VQY28" s="31"/>
      <c r="VQZ28" s="31"/>
      <c r="VRA28" s="31"/>
      <c r="VRB28" s="31"/>
      <c r="VRC28" s="31"/>
      <c r="VRD28" s="31"/>
      <c r="VRE28" s="31"/>
      <c r="VRF28" s="31"/>
      <c r="VRG28" s="31"/>
      <c r="VRH28" s="31"/>
      <c r="VRI28" s="31"/>
      <c r="VRJ28" s="31"/>
      <c r="VRK28" s="31"/>
      <c r="VRL28" s="31"/>
      <c r="VRM28" s="31"/>
      <c r="VRN28" s="31"/>
      <c r="VRO28" s="31"/>
      <c r="VRP28" s="31"/>
      <c r="VRQ28" s="31"/>
      <c r="VRR28" s="31"/>
      <c r="VRS28" s="31"/>
      <c r="VRT28" s="31"/>
      <c r="VRU28" s="31"/>
      <c r="VRV28" s="31"/>
      <c r="VRW28" s="31"/>
      <c r="VRX28" s="31"/>
      <c r="VRY28" s="31"/>
      <c r="VRZ28" s="31"/>
      <c r="VSA28" s="31"/>
      <c r="VSB28" s="31"/>
      <c r="VSC28" s="31"/>
      <c r="VSD28" s="31"/>
      <c r="VSE28" s="31"/>
      <c r="VSF28" s="31"/>
      <c r="VSG28" s="31"/>
      <c r="VSH28" s="31"/>
      <c r="VSI28" s="31"/>
      <c r="VSJ28" s="31"/>
      <c r="VSK28" s="31"/>
      <c r="VSL28" s="31"/>
      <c r="VSM28" s="31"/>
      <c r="VSN28" s="31"/>
      <c r="VSO28" s="31"/>
      <c r="VSP28" s="31"/>
      <c r="VSQ28" s="31"/>
      <c r="VSR28" s="31"/>
      <c r="VSS28" s="31"/>
      <c r="VST28" s="31"/>
      <c r="VSU28" s="31"/>
      <c r="VSV28" s="31"/>
      <c r="VSW28" s="31"/>
      <c r="VSX28" s="31"/>
      <c r="VSY28" s="31"/>
      <c r="VSZ28" s="31"/>
      <c r="VTA28" s="31"/>
      <c r="VTB28" s="31"/>
      <c r="VTC28" s="31"/>
      <c r="VTD28" s="31"/>
      <c r="VTE28" s="31"/>
      <c r="VTF28" s="31"/>
      <c r="VTG28" s="31"/>
      <c r="VTH28" s="31"/>
      <c r="VTI28" s="31"/>
      <c r="VTJ28" s="31"/>
      <c r="VTK28" s="31"/>
      <c r="VTL28" s="31"/>
      <c r="VTM28" s="31"/>
      <c r="VTN28" s="31"/>
      <c r="VTO28" s="31"/>
      <c r="VTP28" s="31"/>
      <c r="VTQ28" s="31"/>
      <c r="VTR28" s="31"/>
      <c r="VTS28" s="31"/>
      <c r="VTT28" s="31"/>
      <c r="VTU28" s="31"/>
      <c r="VTV28" s="31"/>
      <c r="VTW28" s="31"/>
      <c r="VTX28" s="31"/>
      <c r="VTY28" s="31"/>
      <c r="VTZ28" s="31"/>
      <c r="VUA28" s="31"/>
      <c r="VUB28" s="31"/>
      <c r="VUC28" s="31"/>
      <c r="VUD28" s="31"/>
      <c r="VUE28" s="31"/>
      <c r="VUF28" s="31"/>
      <c r="VUG28" s="31"/>
      <c r="VUH28" s="31"/>
      <c r="VUI28" s="31"/>
      <c r="VUJ28" s="31"/>
      <c r="VUK28" s="31"/>
      <c r="VUL28" s="31"/>
      <c r="VUM28" s="31"/>
      <c r="VUN28" s="31"/>
      <c r="VUO28" s="31"/>
      <c r="VUP28" s="31"/>
      <c r="VUQ28" s="31"/>
      <c r="VUR28" s="31"/>
      <c r="VUS28" s="31"/>
      <c r="VUT28" s="31"/>
      <c r="VUU28" s="31"/>
      <c r="VUV28" s="31"/>
      <c r="VUW28" s="31"/>
      <c r="VUX28" s="31"/>
      <c r="VUY28" s="31"/>
      <c r="VUZ28" s="31"/>
      <c r="VVA28" s="31"/>
      <c r="VVB28" s="31"/>
      <c r="VVC28" s="31"/>
      <c r="VVD28" s="31"/>
      <c r="VVE28" s="31"/>
      <c r="VVF28" s="31"/>
      <c r="VVG28" s="31"/>
      <c r="VVH28" s="31"/>
      <c r="VVI28" s="31"/>
      <c r="VVJ28" s="31"/>
      <c r="VVK28" s="31"/>
      <c r="VVL28" s="31"/>
      <c r="VVM28" s="31"/>
      <c r="VVN28" s="31"/>
      <c r="VVO28" s="31"/>
      <c r="VVP28" s="31"/>
      <c r="VVQ28" s="31"/>
      <c r="VVR28" s="31"/>
      <c r="VVS28" s="31"/>
      <c r="VVT28" s="31"/>
      <c r="VVU28" s="31"/>
      <c r="VVV28" s="31"/>
      <c r="VVW28" s="31"/>
      <c r="VVX28" s="31"/>
      <c r="VVY28" s="31"/>
      <c r="VVZ28" s="31"/>
      <c r="VWA28" s="31"/>
      <c r="VWB28" s="31"/>
      <c r="VWC28" s="31"/>
      <c r="VWD28" s="31"/>
      <c r="VWE28" s="31"/>
      <c r="VWF28" s="31"/>
      <c r="VWG28" s="31"/>
      <c r="VWH28" s="31"/>
      <c r="VWI28" s="31"/>
      <c r="VWJ28" s="31"/>
      <c r="VWK28" s="31"/>
      <c r="VWL28" s="31"/>
      <c r="VWM28" s="31"/>
      <c r="VWN28" s="31"/>
      <c r="VWO28" s="31"/>
      <c r="VWP28" s="31"/>
      <c r="VWQ28" s="31"/>
      <c r="VWR28" s="31"/>
      <c r="VWS28" s="31"/>
      <c r="VWT28" s="31"/>
      <c r="VWU28" s="31"/>
      <c r="VWV28" s="31"/>
      <c r="VWW28" s="31"/>
      <c r="VWX28" s="31"/>
      <c r="VWY28" s="31"/>
      <c r="VWZ28" s="31"/>
      <c r="VXA28" s="31"/>
      <c r="VXB28" s="31"/>
      <c r="VXC28" s="31"/>
      <c r="VXD28" s="31"/>
      <c r="VXE28" s="31"/>
      <c r="VXF28" s="31"/>
      <c r="VXG28" s="31"/>
      <c r="VXH28" s="31"/>
      <c r="VXI28" s="31"/>
      <c r="VXJ28" s="31"/>
      <c r="VXK28" s="31"/>
      <c r="VXL28" s="31"/>
      <c r="VXM28" s="31"/>
      <c r="VXN28" s="31"/>
      <c r="VXO28" s="31"/>
      <c r="VXP28" s="31"/>
      <c r="VXQ28" s="31"/>
      <c r="VXR28" s="31"/>
      <c r="VXS28" s="31"/>
      <c r="VXT28" s="31"/>
      <c r="VXU28" s="31"/>
      <c r="VXV28" s="31"/>
      <c r="VXW28" s="31"/>
      <c r="VXX28" s="31"/>
      <c r="VXY28" s="31"/>
      <c r="VXZ28" s="31"/>
      <c r="VYA28" s="31"/>
      <c r="VYB28" s="31"/>
      <c r="VYC28" s="31"/>
      <c r="VYD28" s="31"/>
      <c r="VYE28" s="31"/>
      <c r="VYF28" s="31"/>
      <c r="VYG28" s="31"/>
      <c r="VYH28" s="31"/>
      <c r="VYI28" s="31"/>
      <c r="VYJ28" s="31"/>
      <c r="VYK28" s="31"/>
      <c r="VYL28" s="31"/>
      <c r="VYM28" s="31"/>
      <c r="VYN28" s="31"/>
      <c r="VYO28" s="31"/>
      <c r="VYP28" s="31"/>
      <c r="VYQ28" s="31"/>
      <c r="VYR28" s="31"/>
      <c r="VYS28" s="31"/>
      <c r="VYT28" s="31"/>
      <c r="VYU28" s="31"/>
      <c r="VYV28" s="31"/>
      <c r="VYW28" s="31"/>
      <c r="VYX28" s="31"/>
      <c r="VYY28" s="31"/>
      <c r="VYZ28" s="31"/>
      <c r="VZA28" s="31"/>
      <c r="VZB28" s="31"/>
      <c r="VZC28" s="31"/>
      <c r="VZD28" s="31"/>
      <c r="VZE28" s="31"/>
      <c r="VZF28" s="31"/>
      <c r="VZG28" s="31"/>
      <c r="VZH28" s="31"/>
      <c r="VZI28" s="31"/>
      <c r="VZJ28" s="31"/>
      <c r="VZK28" s="31"/>
      <c r="VZL28" s="31"/>
      <c r="VZM28" s="31"/>
      <c r="VZN28" s="31"/>
      <c r="VZO28" s="31"/>
      <c r="VZP28" s="31"/>
      <c r="VZQ28" s="31"/>
      <c r="VZR28" s="31"/>
      <c r="VZS28" s="31"/>
      <c r="VZT28" s="31"/>
      <c r="VZU28" s="31"/>
      <c r="VZV28" s="31"/>
      <c r="VZW28" s="31"/>
      <c r="VZX28" s="31"/>
      <c r="VZY28" s="31"/>
      <c r="VZZ28" s="31"/>
      <c r="WAA28" s="31"/>
      <c r="WAB28" s="31"/>
      <c r="WAC28" s="31"/>
      <c r="WAD28" s="31"/>
      <c r="WAE28" s="31"/>
      <c r="WAF28" s="31"/>
      <c r="WAG28" s="31"/>
      <c r="WAH28" s="31"/>
      <c r="WAI28" s="31"/>
      <c r="WAJ28" s="31"/>
      <c r="WAK28" s="31"/>
      <c r="WAL28" s="31"/>
      <c r="WAM28" s="31"/>
      <c r="WAN28" s="31"/>
      <c r="WAO28" s="31"/>
      <c r="WAP28" s="31"/>
      <c r="WAQ28" s="31"/>
      <c r="WAR28" s="31"/>
      <c r="WAS28" s="31"/>
      <c r="WAT28" s="31"/>
      <c r="WAU28" s="31"/>
      <c r="WAV28" s="31"/>
      <c r="WAW28" s="31"/>
      <c r="WAX28" s="31"/>
      <c r="WAY28" s="31"/>
      <c r="WAZ28" s="31"/>
      <c r="WBA28" s="31"/>
      <c r="WBB28" s="31"/>
      <c r="WBC28" s="31"/>
      <c r="WBD28" s="31"/>
      <c r="WBE28" s="31"/>
      <c r="WBF28" s="31"/>
      <c r="WBG28" s="31"/>
      <c r="WBH28" s="31"/>
      <c r="WBI28" s="31"/>
      <c r="WBJ28" s="31"/>
      <c r="WBK28" s="31"/>
      <c r="WBL28" s="31"/>
      <c r="WBM28" s="31"/>
      <c r="WBN28" s="31"/>
      <c r="WBO28" s="31"/>
      <c r="WBP28" s="31"/>
      <c r="WBQ28" s="31"/>
      <c r="WBR28" s="31"/>
      <c r="WBS28" s="31"/>
      <c r="WBT28" s="31"/>
      <c r="WBU28" s="31"/>
      <c r="WBV28" s="31"/>
      <c r="WBW28" s="31"/>
      <c r="WBX28" s="31"/>
      <c r="WBY28" s="31"/>
      <c r="WBZ28" s="31"/>
      <c r="WCA28" s="31"/>
      <c r="WCB28" s="31"/>
      <c r="WCC28" s="31"/>
      <c r="WCD28" s="31"/>
      <c r="WCE28" s="31"/>
      <c r="WCF28" s="31"/>
      <c r="WCG28" s="31"/>
      <c r="WCH28" s="31"/>
      <c r="WCI28" s="31"/>
      <c r="WCJ28" s="31"/>
      <c r="WCK28" s="31"/>
      <c r="WCL28" s="31"/>
      <c r="WCM28" s="31"/>
      <c r="WCN28" s="31"/>
      <c r="WCO28" s="31"/>
      <c r="WCP28" s="31"/>
      <c r="WCQ28" s="31"/>
      <c r="WCR28" s="31"/>
      <c r="WCS28" s="31"/>
      <c r="WCT28" s="31"/>
      <c r="WCU28" s="31"/>
      <c r="WCV28" s="31"/>
      <c r="WCW28" s="31"/>
      <c r="WCX28" s="31"/>
      <c r="WCY28" s="31"/>
      <c r="WCZ28" s="31"/>
      <c r="WDA28" s="31"/>
      <c r="WDB28" s="31"/>
      <c r="WDC28" s="31"/>
      <c r="WDD28" s="31"/>
      <c r="WDE28" s="31"/>
      <c r="WDF28" s="31"/>
      <c r="WDG28" s="31"/>
      <c r="WDH28" s="31"/>
      <c r="WDI28" s="31"/>
      <c r="WDJ28" s="31"/>
      <c r="WDK28" s="31"/>
      <c r="WDL28" s="31"/>
      <c r="WDM28" s="31"/>
      <c r="WDN28" s="31"/>
      <c r="WDO28" s="31"/>
      <c r="WDP28" s="31"/>
      <c r="WDQ28" s="31"/>
      <c r="WDR28" s="31"/>
      <c r="WDS28" s="31"/>
      <c r="WDT28" s="31"/>
      <c r="WDU28" s="31"/>
      <c r="WDV28" s="31"/>
      <c r="WDW28" s="31"/>
      <c r="WDX28" s="31"/>
      <c r="WDY28" s="31"/>
      <c r="WDZ28" s="31"/>
      <c r="WEA28" s="31"/>
      <c r="WEB28" s="31"/>
      <c r="WEC28" s="31"/>
      <c r="WED28" s="31"/>
      <c r="WEE28" s="31"/>
      <c r="WEF28" s="31"/>
      <c r="WEG28" s="31"/>
      <c r="WEH28" s="31"/>
      <c r="WEI28" s="31"/>
      <c r="WEJ28" s="31"/>
      <c r="WEK28" s="31"/>
      <c r="WEL28" s="31"/>
      <c r="WEM28" s="31"/>
      <c r="WEN28" s="31"/>
      <c r="WEO28" s="31"/>
      <c r="WEP28" s="31"/>
      <c r="WEQ28" s="31"/>
      <c r="WER28" s="31"/>
      <c r="WES28" s="31"/>
      <c r="WET28" s="31"/>
      <c r="WEU28" s="31"/>
      <c r="WEV28" s="31"/>
      <c r="WEW28" s="31"/>
      <c r="WEX28" s="31"/>
      <c r="WEY28" s="31"/>
      <c r="WEZ28" s="31"/>
      <c r="WFA28" s="31"/>
      <c r="WFB28" s="31"/>
      <c r="WFC28" s="31"/>
      <c r="WFD28" s="31"/>
      <c r="WFE28" s="31"/>
      <c r="WFF28" s="31"/>
      <c r="WFG28" s="31"/>
      <c r="WFH28" s="31"/>
      <c r="WFI28" s="31"/>
      <c r="WFJ28" s="31"/>
      <c r="WFK28" s="31"/>
      <c r="WFL28" s="31"/>
      <c r="WFM28" s="31"/>
      <c r="WFN28" s="31"/>
      <c r="WFO28" s="31"/>
      <c r="WFP28" s="31"/>
      <c r="WFQ28" s="31"/>
      <c r="WFR28" s="31"/>
      <c r="WFS28" s="31"/>
      <c r="WFT28" s="31"/>
      <c r="WFU28" s="31"/>
      <c r="WFV28" s="31"/>
      <c r="WFW28" s="31"/>
      <c r="WFX28" s="31"/>
      <c r="WFY28" s="31"/>
      <c r="WFZ28" s="31"/>
      <c r="WGA28" s="31"/>
      <c r="WGB28" s="31"/>
      <c r="WGC28" s="31"/>
      <c r="WGD28" s="31"/>
      <c r="WGE28" s="31"/>
      <c r="WGF28" s="31"/>
      <c r="WGG28" s="31"/>
      <c r="WGH28" s="31"/>
      <c r="WGI28" s="31"/>
      <c r="WGJ28" s="31"/>
      <c r="WGK28" s="31"/>
      <c r="WGL28" s="31"/>
      <c r="WGM28" s="31"/>
      <c r="WGN28" s="31"/>
      <c r="WGO28" s="31"/>
      <c r="WGP28" s="31"/>
      <c r="WGQ28" s="31"/>
      <c r="WGR28" s="31"/>
      <c r="WGS28" s="31"/>
      <c r="WGT28" s="31"/>
      <c r="WGU28" s="31"/>
      <c r="WGV28" s="31"/>
      <c r="WGW28" s="31"/>
      <c r="WGX28" s="31"/>
      <c r="WGY28" s="31"/>
      <c r="WGZ28" s="31"/>
      <c r="WHA28" s="31"/>
      <c r="WHB28" s="31"/>
      <c r="WHC28" s="31"/>
      <c r="WHD28" s="31"/>
      <c r="WHE28" s="31"/>
      <c r="WHF28" s="31"/>
      <c r="WHG28" s="31"/>
      <c r="WHH28" s="31"/>
      <c r="WHI28" s="31"/>
      <c r="WHJ28" s="31"/>
      <c r="WHK28" s="31"/>
      <c r="WHL28" s="31"/>
      <c r="WHM28" s="31"/>
      <c r="WHN28" s="31"/>
      <c r="WHO28" s="31"/>
      <c r="WHP28" s="31"/>
      <c r="WHQ28" s="31"/>
      <c r="WHR28" s="31"/>
      <c r="WHS28" s="31"/>
      <c r="WHT28" s="31"/>
      <c r="WHU28" s="31"/>
      <c r="WHV28" s="31"/>
      <c r="WHW28" s="31"/>
      <c r="WHX28" s="31"/>
      <c r="WHY28" s="31"/>
      <c r="WHZ28" s="31"/>
      <c r="WIA28" s="31"/>
      <c r="WIB28" s="31"/>
      <c r="WIC28" s="31"/>
      <c r="WID28" s="31"/>
      <c r="WIE28" s="31"/>
      <c r="WIF28" s="31"/>
      <c r="WIG28" s="31"/>
      <c r="WIH28" s="31"/>
      <c r="WII28" s="31"/>
      <c r="WIJ28" s="31"/>
      <c r="WIK28" s="31"/>
      <c r="WIL28" s="31"/>
      <c r="WIM28" s="31"/>
      <c r="WIN28" s="31"/>
      <c r="WIO28" s="31"/>
      <c r="WIP28" s="31"/>
      <c r="WIQ28" s="31"/>
      <c r="WIR28" s="31"/>
      <c r="WIS28" s="31"/>
      <c r="WIT28" s="31"/>
      <c r="WIU28" s="31"/>
      <c r="WIV28" s="31"/>
      <c r="WIW28" s="31"/>
      <c r="WIX28" s="31"/>
      <c r="WIY28" s="31"/>
      <c r="WIZ28" s="31"/>
      <c r="WJA28" s="31"/>
      <c r="WJB28" s="31"/>
      <c r="WJC28" s="31"/>
      <c r="WJD28" s="31"/>
      <c r="WJE28" s="31"/>
      <c r="WJF28" s="31"/>
      <c r="WJG28" s="31"/>
      <c r="WJH28" s="31"/>
      <c r="WJI28" s="31"/>
      <c r="WJJ28" s="31"/>
      <c r="WJK28" s="31"/>
      <c r="WJL28" s="31"/>
      <c r="WJM28" s="31"/>
      <c r="WJN28" s="31"/>
      <c r="WJO28" s="31"/>
      <c r="WJP28" s="31"/>
      <c r="WJQ28" s="31"/>
      <c r="WJR28" s="31"/>
      <c r="WJS28" s="31"/>
      <c r="WJT28" s="31"/>
      <c r="WJU28" s="31"/>
      <c r="WJV28" s="31"/>
      <c r="WJW28" s="31"/>
      <c r="WJX28" s="31"/>
      <c r="WJY28" s="31"/>
      <c r="WJZ28" s="31"/>
      <c r="WKA28" s="31"/>
      <c r="WKB28" s="31"/>
      <c r="WKC28" s="31"/>
      <c r="WKD28" s="31"/>
      <c r="WKE28" s="31"/>
      <c r="WKF28" s="31"/>
      <c r="WKG28" s="31"/>
      <c r="WKH28" s="31"/>
      <c r="WKI28" s="31"/>
      <c r="WKJ28" s="31"/>
      <c r="WKK28" s="31"/>
      <c r="WKL28" s="31"/>
      <c r="WKM28" s="31"/>
      <c r="WKN28" s="31"/>
      <c r="WKO28" s="31"/>
      <c r="WKP28" s="31"/>
      <c r="WKQ28" s="31"/>
      <c r="WKR28" s="31"/>
      <c r="WKS28" s="31"/>
      <c r="WKT28" s="31"/>
      <c r="WKU28" s="31"/>
      <c r="WKV28" s="31"/>
      <c r="WKW28" s="31"/>
      <c r="WKX28" s="31"/>
      <c r="WKY28" s="31"/>
      <c r="WKZ28" s="31"/>
      <c r="WLA28" s="31"/>
      <c r="WLB28" s="31"/>
      <c r="WLC28" s="31"/>
      <c r="WLD28" s="31"/>
      <c r="WLE28" s="31"/>
      <c r="WLF28" s="31"/>
      <c r="WLG28" s="31"/>
      <c r="WLH28" s="31"/>
      <c r="WLI28" s="31"/>
      <c r="WLJ28" s="31"/>
      <c r="WLK28" s="31"/>
      <c r="WLL28" s="31"/>
      <c r="WLM28" s="31"/>
      <c r="WLN28" s="31"/>
      <c r="WLO28" s="31"/>
      <c r="WLP28" s="31"/>
      <c r="WLQ28" s="31"/>
      <c r="WLR28" s="31"/>
      <c r="WLS28" s="31"/>
      <c r="WLT28" s="31"/>
      <c r="WLU28" s="31"/>
      <c r="WLV28" s="31"/>
      <c r="WLW28" s="31"/>
      <c r="WLX28" s="31"/>
      <c r="WLY28" s="31"/>
      <c r="WLZ28" s="31"/>
      <c r="WMA28" s="31"/>
      <c r="WMB28" s="31"/>
      <c r="WMC28" s="31"/>
      <c r="WMD28" s="31"/>
      <c r="WME28" s="31"/>
      <c r="WMF28" s="31"/>
      <c r="WMG28" s="31"/>
      <c r="WMH28" s="31"/>
      <c r="WMI28" s="31"/>
      <c r="WMJ28" s="31"/>
      <c r="WMK28" s="31"/>
      <c r="WML28" s="31"/>
      <c r="WMM28" s="31"/>
      <c r="WMN28" s="31"/>
      <c r="WMO28" s="31"/>
      <c r="WMP28" s="31"/>
      <c r="WMQ28" s="31"/>
      <c r="WMR28" s="31"/>
      <c r="WMS28" s="31"/>
      <c r="WMT28" s="31"/>
      <c r="WMU28" s="31"/>
      <c r="WMV28" s="31"/>
      <c r="WMW28" s="31"/>
      <c r="WMX28" s="31"/>
      <c r="WMY28" s="31"/>
      <c r="WMZ28" s="31"/>
      <c r="WNA28" s="31"/>
      <c r="WNB28" s="31"/>
      <c r="WNC28" s="31"/>
      <c r="WND28" s="31"/>
      <c r="WNE28" s="31"/>
      <c r="WNF28" s="31"/>
      <c r="WNG28" s="31"/>
      <c r="WNH28" s="31"/>
      <c r="WNI28" s="31"/>
      <c r="WNJ28" s="31"/>
      <c r="WNK28" s="31"/>
      <c r="WNL28" s="31"/>
      <c r="WNM28" s="31"/>
      <c r="WNN28" s="31"/>
      <c r="WNO28" s="31"/>
      <c r="WNP28" s="31"/>
      <c r="WNQ28" s="31"/>
      <c r="WNR28" s="31"/>
      <c r="WNS28" s="31"/>
      <c r="WNT28" s="31"/>
      <c r="WNU28" s="31"/>
      <c r="WNV28" s="31"/>
      <c r="WNW28" s="31"/>
      <c r="WNX28" s="31"/>
      <c r="WNY28" s="31"/>
      <c r="WNZ28" s="31"/>
      <c r="WOA28" s="31"/>
      <c r="WOB28" s="31"/>
      <c r="WOC28" s="31"/>
      <c r="WOD28" s="31"/>
      <c r="WOE28" s="31"/>
      <c r="WOF28" s="31"/>
      <c r="WOG28" s="31"/>
      <c r="WOH28" s="31"/>
      <c r="WOI28" s="31"/>
      <c r="WOJ28" s="31"/>
      <c r="WOK28" s="31"/>
      <c r="WOL28" s="31"/>
      <c r="WOM28" s="31"/>
      <c r="WON28" s="31"/>
      <c r="WOO28" s="31"/>
      <c r="WOP28" s="31"/>
      <c r="WOQ28" s="31"/>
      <c r="WOR28" s="31"/>
      <c r="WOS28" s="31"/>
      <c r="WOT28" s="31"/>
      <c r="WOU28" s="31"/>
      <c r="WOV28" s="31"/>
      <c r="WOW28" s="31"/>
      <c r="WOX28" s="31"/>
      <c r="WOY28" s="31"/>
      <c r="WOZ28" s="31"/>
      <c r="WPA28" s="31"/>
      <c r="WPB28" s="31"/>
      <c r="WPC28" s="31"/>
      <c r="WPD28" s="31"/>
      <c r="WPE28" s="31"/>
      <c r="WPF28" s="31"/>
      <c r="WPG28" s="31"/>
      <c r="WPH28" s="31"/>
      <c r="WPI28" s="31"/>
      <c r="WPJ28" s="31"/>
      <c r="WPK28" s="31"/>
      <c r="WPL28" s="31"/>
      <c r="WPM28" s="31"/>
      <c r="WPN28" s="31"/>
      <c r="WPO28" s="31"/>
      <c r="WPP28" s="31"/>
      <c r="WPQ28" s="31"/>
      <c r="WPR28" s="31"/>
      <c r="WPS28" s="31"/>
      <c r="WPT28" s="31"/>
      <c r="WPU28" s="31"/>
      <c r="WPV28" s="31"/>
      <c r="WPW28" s="31"/>
      <c r="WPX28" s="31"/>
      <c r="WPY28" s="31"/>
      <c r="WPZ28" s="31"/>
      <c r="WQA28" s="31"/>
      <c r="WQB28" s="31"/>
      <c r="WQC28" s="31"/>
      <c r="WQD28" s="31"/>
      <c r="WQE28" s="31"/>
      <c r="WQF28" s="31"/>
      <c r="WQG28" s="31"/>
      <c r="WQH28" s="31"/>
      <c r="WQI28" s="31"/>
      <c r="WQJ28" s="31"/>
      <c r="WQK28" s="31"/>
      <c r="WQL28" s="31"/>
      <c r="WQM28" s="31"/>
      <c r="WQN28" s="31"/>
      <c r="WQO28" s="31"/>
      <c r="WQP28" s="31"/>
      <c r="WQQ28" s="31"/>
      <c r="WQR28" s="31"/>
      <c r="WQS28" s="31"/>
      <c r="WQT28" s="31"/>
      <c r="WQU28" s="31"/>
      <c r="WQV28" s="31"/>
      <c r="WQW28" s="31"/>
      <c r="WQX28" s="31"/>
      <c r="WQY28" s="31"/>
      <c r="WQZ28" s="31"/>
      <c r="WRA28" s="31"/>
      <c r="WRB28" s="31"/>
      <c r="WRC28" s="31"/>
      <c r="WRD28" s="31"/>
      <c r="WRE28" s="31"/>
      <c r="WRF28" s="31"/>
      <c r="WRG28" s="31"/>
      <c r="WRH28" s="31"/>
      <c r="WRI28" s="31"/>
      <c r="WRJ28" s="31"/>
      <c r="WRK28" s="31"/>
      <c r="WRL28" s="31"/>
      <c r="WRM28" s="31"/>
      <c r="WRN28" s="31"/>
      <c r="WRO28" s="31"/>
      <c r="WRP28" s="31"/>
      <c r="WRQ28" s="31"/>
      <c r="WRR28" s="31"/>
      <c r="WRS28" s="31"/>
      <c r="WRT28" s="31"/>
      <c r="WRU28" s="31"/>
      <c r="WRV28" s="31"/>
      <c r="WRW28" s="31"/>
      <c r="WRX28" s="31"/>
      <c r="WRY28" s="31"/>
      <c r="WRZ28" s="31"/>
      <c r="WSA28" s="31"/>
      <c r="WSB28" s="31"/>
      <c r="WSC28" s="31"/>
      <c r="WSD28" s="31"/>
      <c r="WSE28" s="31"/>
      <c r="WSF28" s="31"/>
      <c r="WSG28" s="31"/>
      <c r="WSH28" s="31"/>
      <c r="WSI28" s="31"/>
      <c r="WSJ28" s="31"/>
      <c r="WSK28" s="31"/>
      <c r="WSL28" s="31"/>
      <c r="WSM28" s="31"/>
      <c r="WSN28" s="31"/>
      <c r="WSO28" s="31"/>
      <c r="WSP28" s="31"/>
      <c r="WSQ28" s="31"/>
      <c r="WSR28" s="31"/>
      <c r="WSS28" s="31"/>
      <c r="WST28" s="31"/>
      <c r="WSU28" s="31"/>
      <c r="WSV28" s="31"/>
      <c r="WSW28" s="31"/>
      <c r="WSX28" s="31"/>
      <c r="WSY28" s="31"/>
      <c r="WSZ28" s="31"/>
      <c r="WTA28" s="31"/>
      <c r="WTB28" s="31"/>
      <c r="WTC28" s="31"/>
      <c r="WTD28" s="31"/>
      <c r="WTE28" s="31"/>
      <c r="WTF28" s="31"/>
      <c r="WTG28" s="31"/>
      <c r="WTH28" s="31"/>
      <c r="WTI28" s="31"/>
      <c r="WTJ28" s="31"/>
      <c r="WTK28" s="31"/>
      <c r="WTL28" s="31"/>
      <c r="WTM28" s="31"/>
      <c r="WTN28" s="31"/>
      <c r="WTO28" s="31"/>
      <c r="WTP28" s="31"/>
      <c r="WTQ28" s="31"/>
      <c r="WTR28" s="31"/>
      <c r="WTS28" s="31"/>
      <c r="WTT28" s="31"/>
      <c r="WTU28" s="31"/>
      <c r="WTV28" s="31"/>
      <c r="WTW28" s="31"/>
      <c r="WTX28" s="31"/>
      <c r="WTY28" s="31"/>
      <c r="WTZ28" s="31"/>
      <c r="WUA28" s="31"/>
      <c r="WUB28" s="31"/>
      <c r="WUC28" s="31"/>
      <c r="WUD28" s="31"/>
      <c r="WUE28" s="31"/>
      <c r="WUF28" s="31"/>
      <c r="WUG28" s="31"/>
      <c r="WUH28" s="31"/>
      <c r="WUI28" s="31"/>
      <c r="WUJ28" s="31"/>
      <c r="WUK28" s="31"/>
      <c r="WUL28" s="31"/>
      <c r="WUM28" s="31"/>
      <c r="WUN28" s="31"/>
      <c r="WUO28" s="31"/>
      <c r="WUP28" s="31"/>
      <c r="WUQ28" s="31"/>
      <c r="WUR28" s="31"/>
      <c r="WUS28" s="31"/>
      <c r="WUT28" s="31"/>
      <c r="WUU28" s="31"/>
      <c r="WUV28" s="31"/>
      <c r="WUW28" s="31"/>
      <c r="WUX28" s="31"/>
      <c r="WUY28" s="31"/>
      <c r="WUZ28" s="31"/>
      <c r="WVA28" s="31"/>
      <c r="WVB28" s="31"/>
      <c r="WVC28" s="31"/>
      <c r="WVD28" s="31"/>
      <c r="WVE28" s="31"/>
      <c r="WVF28" s="31"/>
      <c r="WVG28" s="31"/>
      <c r="WVH28" s="31"/>
      <c r="WVI28" s="31"/>
      <c r="WVJ28" s="31"/>
      <c r="WVK28" s="31"/>
      <c r="WVL28" s="31"/>
      <c r="WVM28" s="31"/>
      <c r="WVN28" s="31"/>
      <c r="WVO28" s="31"/>
      <c r="WVP28" s="31"/>
      <c r="WVQ28" s="31"/>
      <c r="WVR28" s="31"/>
      <c r="WVS28" s="31"/>
      <c r="WVT28" s="31"/>
      <c r="WVU28" s="31"/>
      <c r="WVV28" s="31"/>
      <c r="WVW28" s="31"/>
      <c r="WVX28" s="31"/>
      <c r="WVY28" s="31"/>
      <c r="WVZ28" s="31"/>
      <c r="WWA28" s="31"/>
      <c r="WWB28" s="31"/>
      <c r="WWC28" s="31"/>
      <c r="WWD28" s="31"/>
      <c r="WWE28" s="31"/>
      <c r="WWF28" s="31"/>
      <c r="WWG28" s="31"/>
      <c r="WWH28" s="31"/>
      <c r="WWI28" s="31"/>
      <c r="WWJ28" s="31"/>
      <c r="WWK28" s="31"/>
      <c r="WWL28" s="31"/>
      <c r="WWM28" s="31"/>
      <c r="WWN28" s="31"/>
      <c r="WWO28" s="31"/>
      <c r="WWP28" s="31"/>
      <c r="WWQ28" s="31"/>
      <c r="WWR28" s="31"/>
      <c r="WWS28" s="31"/>
      <c r="WWT28" s="31"/>
      <c r="WWU28" s="31"/>
      <c r="WWV28" s="31"/>
      <c r="WWW28" s="31"/>
      <c r="WWX28" s="31"/>
      <c r="WWY28" s="31"/>
      <c r="WWZ28" s="31"/>
      <c r="WXA28" s="31"/>
      <c r="WXB28" s="31"/>
      <c r="WXC28" s="31"/>
      <c r="WXD28" s="31"/>
      <c r="WXE28" s="31"/>
      <c r="WXF28" s="31"/>
      <c r="WXG28" s="31"/>
      <c r="WXH28" s="31"/>
      <c r="WXI28" s="31"/>
      <c r="WXJ28" s="31"/>
      <c r="WXK28" s="31"/>
      <c r="WXL28" s="31"/>
      <c r="WXM28" s="31"/>
      <c r="WXN28" s="31"/>
      <c r="WXO28" s="31"/>
      <c r="WXP28" s="31"/>
      <c r="WXQ28" s="31"/>
      <c r="WXR28" s="31"/>
      <c r="WXS28" s="31"/>
      <c r="WXT28" s="31"/>
      <c r="WXU28" s="31"/>
      <c r="WXV28" s="31"/>
      <c r="WXW28" s="31"/>
      <c r="WXX28" s="31"/>
      <c r="WXY28" s="31"/>
      <c r="WXZ28" s="31"/>
      <c r="WYA28" s="31"/>
      <c r="WYB28" s="31"/>
      <c r="WYC28" s="31"/>
      <c r="WYD28" s="31"/>
      <c r="WYE28" s="31"/>
      <c r="WYF28" s="31"/>
      <c r="WYG28" s="31"/>
      <c r="WYH28" s="31"/>
      <c r="WYI28" s="31"/>
      <c r="WYJ28" s="31"/>
      <c r="WYK28" s="31"/>
      <c r="WYL28" s="31"/>
      <c r="WYM28" s="31"/>
      <c r="WYN28" s="31"/>
      <c r="WYO28" s="31"/>
      <c r="WYP28" s="31"/>
      <c r="WYQ28" s="31"/>
      <c r="WYR28" s="31"/>
      <c r="WYS28" s="31"/>
      <c r="WYT28" s="31"/>
      <c r="WYU28" s="31"/>
      <c r="WYV28" s="31"/>
      <c r="WYW28" s="31"/>
      <c r="WYX28" s="31"/>
      <c r="WYY28" s="31"/>
      <c r="WYZ28" s="31"/>
      <c r="WZA28" s="31"/>
      <c r="WZB28" s="31"/>
      <c r="WZC28" s="31"/>
      <c r="WZD28" s="31"/>
      <c r="WZE28" s="31"/>
      <c r="WZF28" s="31"/>
      <c r="WZG28" s="31"/>
      <c r="WZH28" s="31"/>
      <c r="WZI28" s="31"/>
      <c r="WZJ28" s="31"/>
      <c r="WZK28" s="31"/>
      <c r="WZL28" s="31"/>
      <c r="WZM28" s="31"/>
      <c r="WZN28" s="31"/>
      <c r="WZO28" s="31"/>
      <c r="WZP28" s="31"/>
      <c r="WZQ28" s="31"/>
      <c r="WZR28" s="31"/>
      <c r="WZS28" s="31"/>
      <c r="WZT28" s="31"/>
      <c r="WZU28" s="31"/>
      <c r="WZV28" s="31"/>
      <c r="WZW28" s="31"/>
      <c r="WZX28" s="31"/>
      <c r="WZY28" s="31"/>
      <c r="WZZ28" s="31"/>
      <c r="XAA28" s="31"/>
      <c r="XAB28" s="31"/>
      <c r="XAC28" s="31"/>
      <c r="XAD28" s="31"/>
      <c r="XAE28" s="31"/>
      <c r="XAF28" s="31"/>
      <c r="XAG28" s="31"/>
      <c r="XAH28" s="31"/>
      <c r="XAI28" s="31"/>
      <c r="XAJ28" s="31"/>
      <c r="XAK28" s="31"/>
      <c r="XAL28" s="31"/>
      <c r="XAM28" s="31"/>
      <c r="XAN28" s="31"/>
      <c r="XAO28" s="31"/>
      <c r="XAP28" s="31"/>
      <c r="XAQ28" s="31"/>
      <c r="XAR28" s="31"/>
      <c r="XAS28" s="31"/>
      <c r="XAT28" s="31"/>
      <c r="XAU28" s="31"/>
      <c r="XAV28" s="31"/>
      <c r="XAW28" s="31"/>
      <c r="XAX28" s="31"/>
      <c r="XAY28" s="31"/>
      <c r="XAZ28" s="31"/>
      <c r="XBA28" s="31"/>
      <c r="XBB28" s="31"/>
      <c r="XBC28" s="31"/>
      <c r="XBD28" s="31"/>
      <c r="XBE28" s="31"/>
      <c r="XBF28" s="31"/>
      <c r="XBG28" s="31"/>
      <c r="XBH28" s="31"/>
      <c r="XBI28" s="31"/>
      <c r="XBJ28" s="31"/>
      <c r="XBK28" s="31"/>
      <c r="XBL28" s="31"/>
      <c r="XBM28" s="31"/>
      <c r="XBN28" s="31"/>
      <c r="XBO28" s="31"/>
      <c r="XBP28" s="31"/>
      <c r="XBQ28" s="31"/>
      <c r="XBR28" s="31"/>
      <c r="XBS28" s="31"/>
      <c r="XBT28" s="31"/>
      <c r="XBU28" s="31"/>
      <c r="XBV28" s="31"/>
      <c r="XBW28" s="31"/>
      <c r="XBX28" s="31"/>
    </row>
  </sheetData>
  <mergeCells count="4">
    <mergeCell ref="C4:G4"/>
    <mergeCell ref="C11:G11"/>
    <mergeCell ref="C13:G14"/>
    <mergeCell ref="C9:G9"/>
  </mergeCells>
  <phoneticPr fontId="7"/>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7" id="{312ED6B3-2C1D-47FA-AA3C-A8ECC7D399DC}">
            <xm:f>報告書第１日目!$F$3=""</xm:f>
            <x14:dxf>
              <font>
                <color theme="0"/>
              </font>
              <fill>
                <patternFill>
                  <bgColor theme="0"/>
                </patternFill>
              </fill>
            </x14:dxf>
          </x14:cfRule>
          <xm:sqref>B2:H22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49"/>
  <sheetViews>
    <sheetView view="pageBreakPreview" topLeftCell="A4" zoomScaleNormal="55" zoomScaleSheetLayoutView="100" workbookViewId="0">
      <selection activeCell="A20" sqref="A20:F20"/>
    </sheetView>
  </sheetViews>
  <sheetFormatPr defaultColWidth="8.90625" defaultRowHeight="13" x14ac:dyDescent="0.2"/>
  <cols>
    <col min="1" max="1" width="14.453125" style="44" customWidth="1"/>
    <col min="2" max="6" width="22.7265625" style="44" customWidth="1"/>
    <col min="7" max="7" width="7.36328125" style="45" hidden="1" customWidth="1"/>
    <col min="8" max="8" width="10.453125" style="44" hidden="1" customWidth="1"/>
    <col min="9" max="9" width="46.7265625" style="44" hidden="1" customWidth="1"/>
    <col min="10" max="16384" width="8.90625" style="44"/>
  </cols>
  <sheetData>
    <row r="1" spans="1:8" s="46" customFormat="1" ht="19.899999999999999" customHeight="1" x14ac:dyDescent="0.2">
      <c r="A1" s="530" t="s">
        <v>1964</v>
      </c>
      <c r="B1" s="531"/>
      <c r="C1" s="531"/>
      <c r="D1" s="531"/>
      <c r="E1" s="531"/>
      <c r="F1" s="532"/>
      <c r="G1" s="109"/>
    </row>
    <row r="2" spans="1:8" s="46" customFormat="1" ht="19.899999999999999" customHeight="1" x14ac:dyDescent="0.2">
      <c r="A2" s="47" t="s">
        <v>1953</v>
      </c>
      <c r="E2" s="93" t="s">
        <v>914</v>
      </c>
      <c r="F2" s="162"/>
      <c r="G2" s="109" t="str">
        <f>IF($F$2="","NG","OK")</f>
        <v>NG</v>
      </c>
      <c r="H2" s="46" t="s">
        <v>914</v>
      </c>
    </row>
    <row r="3" spans="1:8" s="46" customFormat="1" ht="19.899999999999999" customHeight="1" x14ac:dyDescent="0.2">
      <c r="A3" s="48"/>
      <c r="B3" s="69"/>
      <c r="C3" s="69"/>
      <c r="D3" s="69"/>
      <c r="E3" s="93" t="s">
        <v>14</v>
      </c>
      <c r="F3" s="97"/>
      <c r="G3" s="109" t="str">
        <f>IF($F$3="NG","×","")</f>
        <v/>
      </c>
    </row>
    <row r="4" spans="1:8" s="46" customFormat="1" ht="19.899999999999999" customHeight="1" x14ac:dyDescent="0.2">
      <c r="A4" s="533" t="s">
        <v>1967</v>
      </c>
      <c r="B4" s="534"/>
      <c r="C4" s="534"/>
      <c r="D4" s="534"/>
      <c r="E4" s="534"/>
      <c r="F4" s="535"/>
      <c r="G4" s="109"/>
    </row>
    <row r="5" spans="1:8" s="46" customFormat="1" ht="19.899999999999999" customHeight="1" x14ac:dyDescent="0.2">
      <c r="A5" s="49"/>
      <c r="B5" s="70"/>
      <c r="C5" s="70"/>
      <c r="D5" s="70"/>
      <c r="E5" s="70"/>
      <c r="F5" s="98"/>
      <c r="G5" s="109"/>
    </row>
    <row r="6" spans="1:8" s="46" customFormat="1" ht="19.899999999999999" customHeight="1" x14ac:dyDescent="0.2">
      <c r="A6" s="613" t="s">
        <v>1941</v>
      </c>
      <c r="B6" s="614"/>
      <c r="C6" s="614"/>
      <c r="D6" s="614"/>
      <c r="E6" s="614"/>
      <c r="F6" s="615"/>
      <c r="G6" s="109"/>
    </row>
    <row r="7" spans="1:8" s="46" customFormat="1" ht="19.899999999999999" customHeight="1" x14ac:dyDescent="0.2">
      <c r="A7" s="616"/>
      <c r="B7" s="614"/>
      <c r="C7" s="614"/>
      <c r="D7" s="614"/>
      <c r="E7" s="614"/>
      <c r="F7" s="615"/>
      <c r="G7" s="109"/>
    </row>
    <row r="8" spans="1:8" s="46" customFormat="1" ht="19.899999999999999" customHeight="1" x14ac:dyDescent="0.2">
      <c r="A8" s="539" t="s">
        <v>1918</v>
      </c>
      <c r="B8" s="540"/>
      <c r="C8" s="540"/>
      <c r="D8" s="540"/>
      <c r="E8" s="540"/>
      <c r="F8" s="541"/>
      <c r="G8" s="109"/>
    </row>
    <row r="9" spans="1:8" s="46" customFormat="1" ht="19.899999999999999" customHeight="1" x14ac:dyDescent="0.2">
      <c r="A9" s="50" t="s">
        <v>1741</v>
      </c>
      <c r="F9" s="99"/>
      <c r="G9" s="109"/>
    </row>
    <row r="10" spans="1:8" s="46" customFormat="1" ht="19.899999999999999" customHeight="1" x14ac:dyDescent="0.2">
      <c r="A10" s="50" t="s">
        <v>1898</v>
      </c>
      <c r="F10" s="99"/>
      <c r="G10" s="109" t="str">
        <f>IF((COUNTIF($B$11:$B$14,"")+COUNTIF(F11:F13,"")+COUNTIF($D$13,""))&gt;0,"NG","OK")</f>
        <v>NG</v>
      </c>
      <c r="H10" s="46" t="s">
        <v>1923</v>
      </c>
    </row>
    <row r="11" spans="1:8" s="46" customFormat="1" ht="19.899999999999999" customHeight="1" x14ac:dyDescent="0.2">
      <c r="A11" s="51" t="s">
        <v>10</v>
      </c>
      <c r="B11" s="610" t="str">
        <f>IF('応募依頼 (オンラインのみ)'!$B$15="","",'応募依頼 (オンラインのみ)'!$B$15)</f>
        <v/>
      </c>
      <c r="C11" s="611"/>
      <c r="D11" s="612"/>
      <c r="E11" s="94" t="s">
        <v>2829</v>
      </c>
      <c r="F11" s="100" t="str">
        <f>IF('応募依頼 (オンラインのみ)'!$F$15="","",'応募依頼 (オンラインのみ)'!$F$15)</f>
        <v/>
      </c>
      <c r="G11" s="329" t="str">
        <f>'応募依頼 (オンラインのみ)'!G11</f>
        <v>推薦</v>
      </c>
    </row>
    <row r="12" spans="1:8" s="46" customFormat="1" ht="19.899999999999999" customHeight="1" x14ac:dyDescent="0.2">
      <c r="A12" s="51" t="s">
        <v>1806</v>
      </c>
      <c r="B12" s="610" t="str">
        <f>IF('応募依頼 (オンラインのみ)'!$B$16="","",'応募依頼 (オンラインのみ)'!$B$16)</f>
        <v/>
      </c>
      <c r="C12" s="611"/>
      <c r="D12" s="612"/>
      <c r="E12" s="94" t="s">
        <v>2830</v>
      </c>
      <c r="F12" s="101" t="str">
        <f>IF('応募依頼 (オンラインのみ)'!$F$16="","",'応募依頼 (オンラインのみ)'!$F$16)</f>
        <v/>
      </c>
      <c r="G12" s="109"/>
    </row>
    <row r="13" spans="1:8" s="46" customFormat="1" ht="19.899999999999999" customHeight="1" x14ac:dyDescent="0.2">
      <c r="A13" s="51" t="s">
        <v>1910</v>
      </c>
      <c r="B13" s="72" t="str">
        <f>IF('応募依頼 (オンラインのみ)'!$B$17="","",'応募依頼 (オンラインのみ)'!$B$17)</f>
        <v/>
      </c>
      <c r="C13" s="52" t="s">
        <v>2831</v>
      </c>
      <c r="D13" s="88" t="str">
        <f>IF('応募依頼 (オンラインのみ)'!$D$17="","",'応募依頼 (オンラインのみ)'!$D$17)</f>
        <v/>
      </c>
      <c r="E13" s="95" t="s">
        <v>2832</v>
      </c>
      <c r="F13" s="100" t="str">
        <f>IF('応募依頼 (オンラインのみ)'!$F$17="","",'応募依頼 (オンラインのみ)'!$F$17)</f>
        <v/>
      </c>
      <c r="G13" s="109"/>
    </row>
    <row r="14" spans="1:8" s="46" customFormat="1" ht="19.899999999999999" customHeight="1" x14ac:dyDescent="0.2">
      <c r="A14" s="52" t="s">
        <v>903</v>
      </c>
      <c r="B14" s="611" t="str">
        <f>IF('応募依頼 (オンラインのみ)'!$C$12="","",'応募依頼 (オンラインのみ)'!$C$12&amp;"　"&amp;'応募依頼 (オンラインのみ)'!$C$14&amp;'応募依頼 (オンラインのみ)'!$D$14&amp;'応募依頼 (オンラインのみ)'!$E$14)</f>
        <v/>
      </c>
      <c r="C14" s="611"/>
      <c r="D14" s="611"/>
      <c r="E14" s="611"/>
      <c r="F14" s="612"/>
      <c r="G14" s="109"/>
    </row>
    <row r="15" spans="1:8" s="46" customFormat="1" ht="19.899999999999999" customHeight="1" x14ac:dyDescent="0.2">
      <c r="A15" s="50" t="s">
        <v>1904</v>
      </c>
      <c r="F15" s="99"/>
      <c r="G15" s="109"/>
    </row>
    <row r="16" spans="1:8" s="3" customFormat="1" ht="19.899999999999999" customHeight="1" x14ac:dyDescent="0.2">
      <c r="A16" s="5" t="s">
        <v>10</v>
      </c>
      <c r="B16" s="9" t="str">
        <f>IF('応募依頼 (オンラインのみ)'!$B$19="","",'応募依頼 (オンラインのみ)'!$B$19)</f>
        <v/>
      </c>
      <c r="C16" s="7" t="s">
        <v>2833</v>
      </c>
      <c r="D16" s="8" t="str">
        <f>IF('応募依頼 (オンラインのみ)'!$D$19="","",'応募依頼 (オンラインのみ)'!$D$19)</f>
        <v/>
      </c>
      <c r="E16" s="12"/>
      <c r="F16" s="17"/>
      <c r="G16" s="6"/>
    </row>
    <row r="17" spans="1:8" s="3" customFormat="1" ht="19.899999999999999" customHeight="1" x14ac:dyDescent="0.2">
      <c r="A17" s="5" t="s">
        <v>1567</v>
      </c>
      <c r="B17" s="9" t="str">
        <f>IF('応募依頼 (オンラインのみ)'!$B$20="","",'応募依頼 (オンラインのみ)'!$B$20)</f>
        <v/>
      </c>
      <c r="C17" s="7" t="s">
        <v>2830</v>
      </c>
      <c r="D17" s="14" t="str">
        <f>IF('応募依頼 (オンラインのみ)'!$D$20="","",'応募依頼 (オンラインのみ)'!$D$20)</f>
        <v/>
      </c>
      <c r="E17" s="7" t="s">
        <v>2832</v>
      </c>
      <c r="F17" s="19" t="str">
        <f>IF('応募依頼 (オンラインのみ)'!$F$20="","",'応募依頼 (オンラインのみ)'!$F$20)</f>
        <v/>
      </c>
      <c r="G17" s="6"/>
    </row>
    <row r="18" spans="1:8" s="46" customFormat="1" ht="19.899999999999999" customHeight="1" x14ac:dyDescent="0.2">
      <c r="A18" s="50"/>
      <c r="B18" s="73"/>
      <c r="C18" s="73"/>
      <c r="D18" s="73"/>
      <c r="E18" s="73"/>
      <c r="F18" s="102"/>
      <c r="G18" s="109"/>
    </row>
    <row r="19" spans="1:8" s="46" customFormat="1" ht="19.899999999999999" customHeight="1" x14ac:dyDescent="0.2">
      <c r="A19" s="50" t="s">
        <v>1672</v>
      </c>
      <c r="B19" s="73"/>
      <c r="C19" s="73"/>
      <c r="D19" s="73"/>
      <c r="E19" s="73"/>
      <c r="F19" s="102"/>
      <c r="G19" s="109" t="str">
        <f>IF(COUNTIF($B$21:$B$22,"")&gt;0,"NG","OK")</f>
        <v>NG</v>
      </c>
      <c r="H19" s="111">
        <v>2</v>
      </c>
    </row>
    <row r="20" spans="1:8" s="46" customFormat="1" ht="19.899999999999999" customHeight="1" x14ac:dyDescent="0.2">
      <c r="A20" s="623" t="s">
        <v>1966</v>
      </c>
      <c r="B20" s="623"/>
      <c r="C20" s="623"/>
      <c r="D20" s="623"/>
      <c r="E20" s="623"/>
      <c r="F20" s="624"/>
      <c r="G20" s="109"/>
    </row>
    <row r="21" spans="1:8" s="46" customFormat="1" ht="19.899999999999999" customHeight="1" x14ac:dyDescent="0.2">
      <c r="A21" s="52" t="s">
        <v>1916</v>
      </c>
      <c r="B21" s="521"/>
      <c r="C21" s="523"/>
      <c r="D21" s="73"/>
      <c r="E21" s="73"/>
      <c r="F21" s="102"/>
      <c r="G21" s="109"/>
    </row>
    <row r="22" spans="1:8" s="46" customFormat="1" ht="19.899999999999999" customHeight="1" x14ac:dyDescent="0.2">
      <c r="A22" s="53" t="s">
        <v>1766</v>
      </c>
      <c r="B22" s="521"/>
      <c r="C22" s="523"/>
      <c r="D22" s="89"/>
      <c r="E22" s="89"/>
      <c r="F22" s="103"/>
      <c r="G22" s="109"/>
    </row>
    <row r="23" spans="1:8" s="46" customFormat="1" ht="19.899999999999999" customHeight="1" x14ac:dyDescent="0.2">
      <c r="A23" s="602" t="s">
        <v>1995</v>
      </c>
      <c r="B23" s="617"/>
      <c r="C23" s="618"/>
      <c r="D23" s="618"/>
      <c r="E23" s="618"/>
      <c r="F23" s="619"/>
      <c r="G23" s="109"/>
    </row>
    <row r="24" spans="1:8" s="46" customFormat="1" ht="58.9" customHeight="1" x14ac:dyDescent="0.2">
      <c r="A24" s="603"/>
      <c r="B24" s="620"/>
      <c r="C24" s="621"/>
      <c r="D24" s="621"/>
      <c r="E24" s="621"/>
      <c r="F24" s="622"/>
      <c r="G24" s="109"/>
    </row>
    <row r="25" spans="1:8" s="46" customFormat="1" ht="19.899999999999999" customHeight="1" x14ac:dyDescent="0.2">
      <c r="A25" s="602" t="s">
        <v>1921</v>
      </c>
      <c r="B25" s="625"/>
      <c r="C25" s="626"/>
      <c r="D25" s="626"/>
      <c r="E25" s="626"/>
      <c r="F25" s="627"/>
      <c r="G25" s="109"/>
    </row>
    <row r="26" spans="1:8" s="46" customFormat="1" ht="19.899999999999999" customHeight="1" x14ac:dyDescent="0.2">
      <c r="A26" s="603"/>
      <c r="B26" s="628"/>
      <c r="C26" s="629"/>
      <c r="D26" s="629"/>
      <c r="E26" s="629"/>
      <c r="F26" s="630"/>
      <c r="G26" s="109"/>
    </row>
    <row r="27" spans="1:8" s="46" customFormat="1" ht="19.899999999999999" customHeight="1" x14ac:dyDescent="0.2">
      <c r="A27" s="50"/>
      <c r="F27" s="99"/>
      <c r="G27" s="109"/>
    </row>
    <row r="28" spans="1:8" s="46" customFormat="1" ht="19.899999999999999" customHeight="1" x14ac:dyDescent="0.2">
      <c r="A28" s="50" t="s">
        <v>1885</v>
      </c>
      <c r="B28" s="68"/>
      <c r="C28" s="71"/>
      <c r="D28" s="71"/>
      <c r="E28" s="71"/>
      <c r="F28" s="71"/>
      <c r="G28" s="109"/>
    </row>
    <row r="29" spans="1:8" s="46" customFormat="1" ht="19.899999999999999" customHeight="1" x14ac:dyDescent="0.2">
      <c r="A29" s="50"/>
      <c r="B29" s="74" t="s">
        <v>23</v>
      </c>
      <c r="C29" s="74" t="s">
        <v>100</v>
      </c>
      <c r="D29" s="74" t="s">
        <v>931</v>
      </c>
      <c r="E29" s="74" t="s">
        <v>1462</v>
      </c>
      <c r="F29" s="74" t="s">
        <v>1959</v>
      </c>
      <c r="G29" s="109"/>
    </row>
    <row r="30" spans="1:8" s="46" customFormat="1" ht="19.899999999999999" customHeight="1" x14ac:dyDescent="0.2">
      <c r="A30" s="54" t="s">
        <v>1879</v>
      </c>
      <c r="B30" s="161"/>
      <c r="C30" s="82"/>
      <c r="D30" s="90"/>
      <c r="E30" s="15">
        <v>0</v>
      </c>
      <c r="F30" s="104" t="str">
        <f>IF(OR($C$30="",$D$30=""),"",1440*($D$30-$C$30)-$E$30)</f>
        <v/>
      </c>
      <c r="G30" s="109" t="str">
        <f>IF(COUNTIF($B$30:$D$30,"")&gt;0,"NG","OK")</f>
        <v>NG</v>
      </c>
      <c r="H30" s="46" t="s">
        <v>1915</v>
      </c>
    </row>
    <row r="31" spans="1:8" s="46" customFormat="1" ht="19.899999999999999" hidden="1" customHeight="1" x14ac:dyDescent="0.2">
      <c r="A31" s="54" t="s">
        <v>1811</v>
      </c>
      <c r="B31" s="52" t="s">
        <v>1911</v>
      </c>
      <c r="C31" s="608" t="e">
        <f>IF(#REF!="","",#REF!)</f>
        <v>#REF!</v>
      </c>
      <c r="D31" s="609"/>
      <c r="E31" s="52" t="s">
        <v>1912</v>
      </c>
      <c r="F31" s="20" t="e">
        <f>IF(#REF!="","",#REF!)</f>
        <v>#REF!</v>
      </c>
      <c r="G31" s="109" t="str">
        <f>IF((COUNTIF($C$31:$C$33,"")+COUNTIF($F$31,""))&gt;0,"NG","OK")</f>
        <v>OK</v>
      </c>
      <c r="H31" s="46" t="s">
        <v>1811</v>
      </c>
    </row>
    <row r="32" spans="1:8" s="46" customFormat="1" ht="19.899999999999999" hidden="1" customHeight="1" x14ac:dyDescent="0.2">
      <c r="A32" s="55" t="s">
        <v>1232</v>
      </c>
      <c r="B32" s="52" t="s">
        <v>1310</v>
      </c>
      <c r="C32" s="608" t="e">
        <f>IF(#REF!="","",#REF!)</f>
        <v>#REF!</v>
      </c>
      <c r="D32" s="609"/>
      <c r="E32" s="52" t="s">
        <v>1913</v>
      </c>
      <c r="F32" s="231" t="e">
        <f>IF(#REF!="","",#REF!)</f>
        <v>#REF!</v>
      </c>
      <c r="G32" s="109"/>
    </row>
    <row r="33" spans="1:8" s="46" customFormat="1" ht="19.899999999999999" hidden="1" customHeight="1" x14ac:dyDescent="0.2">
      <c r="A33" s="56"/>
      <c r="B33" s="52" t="s">
        <v>1903</v>
      </c>
      <c r="C33" s="15" t="e">
        <f>IF(#REF!="","",#REF!)</f>
        <v>#REF!</v>
      </c>
      <c r="F33" s="99"/>
      <c r="G33" s="109"/>
    </row>
    <row r="34" spans="1:8" s="46" customFormat="1" ht="19.899999999999999" customHeight="1" x14ac:dyDescent="0.2">
      <c r="A34" s="50"/>
      <c r="C34" s="83"/>
      <c r="F34" s="99"/>
      <c r="G34" s="109"/>
    </row>
    <row r="35" spans="1:8" s="46" customFormat="1" ht="19.899999999999999" customHeight="1" x14ac:dyDescent="0.2">
      <c r="A35" s="57" t="s">
        <v>1971</v>
      </c>
      <c r="B35" s="75"/>
      <c r="C35" s="75"/>
      <c r="D35" s="73"/>
      <c r="E35" s="73"/>
      <c r="F35" s="102"/>
      <c r="G35" s="109" t="str">
        <f>IF($B$36="","NG","OK")</f>
        <v>NG</v>
      </c>
      <c r="H35" s="111" t="s">
        <v>1146</v>
      </c>
    </row>
    <row r="36" spans="1:8" s="46" customFormat="1" ht="19.899999999999999" customHeight="1" x14ac:dyDescent="0.2">
      <c r="A36" s="58" t="s">
        <v>1456</v>
      </c>
      <c r="B36" s="606"/>
      <c r="C36" s="607"/>
      <c r="D36" s="73"/>
      <c r="E36" s="73"/>
      <c r="F36" s="102"/>
      <c r="G36" s="109"/>
    </row>
    <row r="37" spans="1:8" s="46" customFormat="1" ht="19.899999999999999" customHeight="1" x14ac:dyDescent="0.2">
      <c r="A37" s="50"/>
      <c r="C37" s="83"/>
      <c r="F37" s="99"/>
      <c r="G37" s="109"/>
    </row>
    <row r="38" spans="1:8" s="46" customFormat="1" ht="19.899999999999999" customHeight="1" x14ac:dyDescent="0.2">
      <c r="A38" s="50" t="s">
        <v>2015</v>
      </c>
      <c r="C38" s="83"/>
      <c r="F38" s="99"/>
      <c r="G38" s="109"/>
    </row>
    <row r="39" spans="1:8" s="46" customFormat="1" ht="19.899999999999999" customHeight="1" x14ac:dyDescent="0.2">
      <c r="A39" s="59" t="s">
        <v>1969</v>
      </c>
      <c r="B39" s="76"/>
      <c r="C39" s="84" t="s">
        <v>1944</v>
      </c>
      <c r="D39" s="91"/>
      <c r="E39" s="604" t="s">
        <v>1942</v>
      </c>
      <c r="F39" s="605"/>
      <c r="G39" s="109" t="str">
        <f>IF(OR($C$40="",$E$40=""),"NG","OK")</f>
        <v>NG</v>
      </c>
      <c r="H39" s="46" t="s">
        <v>706</v>
      </c>
    </row>
    <row r="40" spans="1:8" s="46" customFormat="1" ht="19.899999999999999" customHeight="1" x14ac:dyDescent="0.2">
      <c r="A40" s="60"/>
      <c r="B40" s="77"/>
      <c r="C40" s="521"/>
      <c r="D40" s="523"/>
      <c r="E40" s="96"/>
      <c r="F40" s="105" t="s">
        <v>1943</v>
      </c>
      <c r="G40" s="109"/>
    </row>
    <row r="41" spans="1:8" s="46" customFormat="1" ht="19.899999999999999" customHeight="1" x14ac:dyDescent="0.2">
      <c r="A41" s="61" t="s">
        <v>1970</v>
      </c>
      <c r="B41" s="78"/>
      <c r="C41" s="85"/>
      <c r="D41" s="80"/>
      <c r="E41" s="80"/>
      <c r="F41" s="106"/>
      <c r="G41" s="109" t="str">
        <f>IF(OR($C$42="",$C$46="",$C$50="",$C$54=""),"NG","OK")</f>
        <v>NG</v>
      </c>
      <c r="H41" s="46" t="s">
        <v>1799</v>
      </c>
    </row>
    <row r="42" spans="1:8" s="46" customFormat="1" ht="18.649999999999999" customHeight="1" x14ac:dyDescent="0.2">
      <c r="A42" s="61" t="s">
        <v>1919</v>
      </c>
      <c r="B42" s="76"/>
      <c r="C42" s="572"/>
      <c r="D42" s="573"/>
      <c r="E42" s="573"/>
      <c r="F42" s="574"/>
      <c r="G42" s="109"/>
    </row>
    <row r="43" spans="1:8" s="46" customFormat="1" ht="18.649999999999999" customHeight="1" x14ac:dyDescent="0.2">
      <c r="A43" s="62" t="s">
        <v>1091</v>
      </c>
      <c r="B43" s="79"/>
      <c r="C43" s="575"/>
      <c r="D43" s="576"/>
      <c r="E43" s="576"/>
      <c r="F43" s="577"/>
      <c r="G43" s="109"/>
    </row>
    <row r="44" spans="1:8" s="46" customFormat="1" ht="19.899999999999999" customHeight="1" x14ac:dyDescent="0.2">
      <c r="A44" s="62"/>
      <c r="B44" s="79"/>
      <c r="C44" s="575"/>
      <c r="D44" s="576"/>
      <c r="E44" s="576"/>
      <c r="F44" s="577"/>
      <c r="G44" s="109"/>
    </row>
    <row r="45" spans="1:8" s="46" customFormat="1" ht="19.899999999999999" customHeight="1" x14ac:dyDescent="0.2">
      <c r="A45" s="63"/>
      <c r="B45" s="77"/>
      <c r="C45" s="578"/>
      <c r="D45" s="579"/>
      <c r="E45" s="579"/>
      <c r="F45" s="580"/>
      <c r="G45" s="109"/>
    </row>
    <row r="46" spans="1:8" s="46" customFormat="1" ht="19.899999999999999" customHeight="1" x14ac:dyDescent="0.2">
      <c r="A46" s="61" t="s">
        <v>2001</v>
      </c>
      <c r="B46" s="76"/>
      <c r="C46" s="572"/>
      <c r="D46" s="573"/>
      <c r="E46" s="573"/>
      <c r="F46" s="574"/>
      <c r="G46" s="109"/>
    </row>
    <row r="47" spans="1:8" s="46" customFormat="1" ht="19.899999999999999" customHeight="1" x14ac:dyDescent="0.2">
      <c r="A47" s="62" t="s">
        <v>1091</v>
      </c>
      <c r="B47" s="79"/>
      <c r="C47" s="575"/>
      <c r="D47" s="576"/>
      <c r="E47" s="576"/>
      <c r="F47" s="577"/>
      <c r="G47" s="109"/>
    </row>
    <row r="48" spans="1:8" s="46" customFormat="1" ht="19.899999999999999" customHeight="1" x14ac:dyDescent="0.2">
      <c r="A48" s="62"/>
      <c r="B48" s="79"/>
      <c r="C48" s="575"/>
      <c r="D48" s="576"/>
      <c r="E48" s="576"/>
      <c r="F48" s="577"/>
      <c r="G48" s="109"/>
    </row>
    <row r="49" spans="1:8" s="46" customFormat="1" ht="19.899999999999999" customHeight="1" x14ac:dyDescent="0.2">
      <c r="A49" s="63"/>
      <c r="B49" s="77"/>
      <c r="C49" s="578"/>
      <c r="D49" s="579"/>
      <c r="E49" s="579"/>
      <c r="F49" s="580"/>
      <c r="G49" s="109"/>
    </row>
    <row r="50" spans="1:8" s="46" customFormat="1" ht="19.899999999999999" customHeight="1" x14ac:dyDescent="0.2">
      <c r="A50" s="61" t="s">
        <v>2006</v>
      </c>
      <c r="B50" s="76"/>
      <c r="C50" s="572"/>
      <c r="D50" s="573"/>
      <c r="E50" s="573"/>
      <c r="F50" s="574"/>
      <c r="G50" s="109"/>
    </row>
    <row r="51" spans="1:8" s="46" customFormat="1" ht="19.899999999999999" customHeight="1" x14ac:dyDescent="0.2">
      <c r="A51" s="62" t="s">
        <v>1091</v>
      </c>
      <c r="B51" s="79"/>
      <c r="C51" s="575"/>
      <c r="D51" s="576"/>
      <c r="E51" s="576"/>
      <c r="F51" s="577"/>
      <c r="G51" s="109"/>
    </row>
    <row r="52" spans="1:8" s="46" customFormat="1" ht="19.899999999999999" customHeight="1" x14ac:dyDescent="0.2">
      <c r="A52" s="62"/>
      <c r="B52" s="79"/>
      <c r="C52" s="575"/>
      <c r="D52" s="576"/>
      <c r="E52" s="576"/>
      <c r="F52" s="577"/>
      <c r="G52" s="109"/>
    </row>
    <row r="53" spans="1:8" s="46" customFormat="1" ht="19.899999999999999" customHeight="1" x14ac:dyDescent="0.2">
      <c r="A53" s="63"/>
      <c r="B53" s="77"/>
      <c r="C53" s="578"/>
      <c r="D53" s="579"/>
      <c r="E53" s="579"/>
      <c r="F53" s="580"/>
      <c r="G53" s="109"/>
    </row>
    <row r="54" spans="1:8" s="46" customFormat="1" ht="19.899999999999999" customHeight="1" x14ac:dyDescent="0.2">
      <c r="A54" s="59" t="s">
        <v>2005</v>
      </c>
      <c r="B54" s="76"/>
      <c r="C54" s="572"/>
      <c r="D54" s="573"/>
      <c r="E54" s="573"/>
      <c r="F54" s="581"/>
      <c r="G54" s="109"/>
    </row>
    <row r="55" spans="1:8" s="46" customFormat="1" ht="19.899999999999999" customHeight="1" x14ac:dyDescent="0.2">
      <c r="A55" s="64" t="s">
        <v>2009</v>
      </c>
      <c r="B55" s="79"/>
      <c r="C55" s="575"/>
      <c r="D55" s="576"/>
      <c r="E55" s="576"/>
      <c r="F55" s="582"/>
      <c r="G55" s="109"/>
    </row>
    <row r="56" spans="1:8" s="46" customFormat="1" ht="19.899999999999999" customHeight="1" x14ac:dyDescent="0.2">
      <c r="A56" s="64"/>
      <c r="B56" s="79"/>
      <c r="C56" s="575"/>
      <c r="D56" s="576"/>
      <c r="E56" s="576"/>
      <c r="F56" s="582"/>
      <c r="G56" s="109"/>
    </row>
    <row r="57" spans="1:8" s="46" customFormat="1" ht="19.899999999999999" customHeight="1" x14ac:dyDescent="0.2">
      <c r="A57" s="64"/>
      <c r="B57" s="79"/>
      <c r="C57" s="575"/>
      <c r="D57" s="576"/>
      <c r="E57" s="576"/>
      <c r="F57" s="582"/>
      <c r="G57" s="109"/>
    </row>
    <row r="58" spans="1:8" s="46" customFormat="1" ht="19.899999999999999" customHeight="1" x14ac:dyDescent="0.2">
      <c r="A58" s="60"/>
      <c r="B58" s="77"/>
      <c r="C58" s="578"/>
      <c r="D58" s="579"/>
      <c r="E58" s="579"/>
      <c r="F58" s="583"/>
      <c r="G58" s="109"/>
    </row>
    <row r="59" spans="1:8" s="46" customFormat="1" ht="19.899999999999999" customHeight="1" thickBot="1" x14ac:dyDescent="0.25">
      <c r="A59" s="61" t="s">
        <v>2012</v>
      </c>
      <c r="B59" s="76"/>
      <c r="C59" s="591" t="s">
        <v>598</v>
      </c>
      <c r="D59" s="592"/>
      <c r="E59" s="584"/>
      <c r="F59" s="585"/>
      <c r="G59" s="109" t="str">
        <f>IF(OR($E$59="",AND(NOT($G$60=""),$C$60="")),"NG","OK")</f>
        <v>NG</v>
      </c>
      <c r="H59" s="46" t="s">
        <v>2058</v>
      </c>
    </row>
    <row r="60" spans="1:8" s="46" customFormat="1" ht="19.899999999999999" customHeight="1" thickBot="1" x14ac:dyDescent="0.25">
      <c r="A60" s="62"/>
      <c r="B60" s="79"/>
      <c r="C60" s="586"/>
      <c r="D60" s="587"/>
      <c r="E60" s="587"/>
      <c r="F60" s="587"/>
      <c r="G60" s="110" t="str">
        <f>IF(E59="⑦その他","他","")</f>
        <v/>
      </c>
    </row>
    <row r="61" spans="1:8" s="46" customFormat="1" ht="19.899999999999999" customHeight="1" x14ac:dyDescent="0.2">
      <c r="A61" s="63"/>
      <c r="B61" s="77"/>
      <c r="C61" s="588"/>
      <c r="D61" s="589"/>
      <c r="E61" s="589"/>
      <c r="F61" s="590"/>
      <c r="G61" s="109"/>
    </row>
    <row r="62" spans="1:8" s="46" customFormat="1" ht="19.899999999999999" customHeight="1" x14ac:dyDescent="0.2">
      <c r="A62" s="59" t="s">
        <v>2007</v>
      </c>
      <c r="B62" s="76"/>
      <c r="C62" s="575"/>
      <c r="D62" s="576"/>
      <c r="E62" s="576"/>
      <c r="F62" s="577"/>
      <c r="G62" s="109"/>
    </row>
    <row r="63" spans="1:8" s="46" customFormat="1" ht="19.899999999999999" customHeight="1" x14ac:dyDescent="0.2">
      <c r="A63" s="64" t="s">
        <v>2008</v>
      </c>
      <c r="B63" s="79"/>
      <c r="C63" s="575"/>
      <c r="D63" s="576"/>
      <c r="E63" s="576"/>
      <c r="F63" s="577"/>
      <c r="G63" s="109"/>
    </row>
    <row r="64" spans="1:8" s="46" customFormat="1" ht="19.899999999999999" customHeight="1" x14ac:dyDescent="0.2">
      <c r="A64" s="64" t="s">
        <v>2010</v>
      </c>
      <c r="B64" s="79"/>
      <c r="C64" s="575"/>
      <c r="D64" s="576"/>
      <c r="E64" s="576"/>
      <c r="F64" s="577"/>
      <c r="G64" s="109"/>
    </row>
    <row r="65" spans="1:8" s="46" customFormat="1" ht="19.899999999999999" customHeight="1" x14ac:dyDescent="0.2">
      <c r="A65" s="60"/>
      <c r="B65" s="77"/>
      <c r="C65" s="578"/>
      <c r="D65" s="579"/>
      <c r="E65" s="579"/>
      <c r="F65" s="580"/>
      <c r="G65" s="109"/>
    </row>
    <row r="66" spans="1:8" s="46" customFormat="1" ht="21.75" customHeight="1" x14ac:dyDescent="0.2">
      <c r="A66" s="62" t="s">
        <v>2013</v>
      </c>
      <c r="B66" s="79"/>
      <c r="C66" s="596" t="s">
        <v>1945</v>
      </c>
      <c r="D66" s="597"/>
      <c r="E66" s="597"/>
      <c r="F66" s="598"/>
      <c r="G66" s="109"/>
    </row>
    <row r="67" spans="1:8" s="46" customFormat="1" ht="21.75" customHeight="1" x14ac:dyDescent="0.2">
      <c r="A67" s="62"/>
      <c r="B67" s="79"/>
      <c r="C67" s="599"/>
      <c r="D67" s="600"/>
      <c r="E67" s="600"/>
      <c r="F67" s="601"/>
      <c r="G67" s="109"/>
    </row>
    <row r="68" spans="1:8" s="46" customFormat="1" ht="19.899999999999999" customHeight="1" x14ac:dyDescent="0.2">
      <c r="A68" s="62"/>
      <c r="B68" s="79"/>
      <c r="C68" s="572"/>
      <c r="D68" s="573"/>
      <c r="E68" s="573"/>
      <c r="F68" s="581"/>
      <c r="G68" s="109"/>
    </row>
    <row r="69" spans="1:8" s="46" customFormat="1" ht="19.899999999999999" customHeight="1" x14ac:dyDescent="0.2">
      <c r="A69" s="62"/>
      <c r="B69" s="79"/>
      <c r="C69" s="578"/>
      <c r="D69" s="579"/>
      <c r="E69" s="579"/>
      <c r="F69" s="583"/>
      <c r="G69" s="109"/>
    </row>
    <row r="70" spans="1:8" s="46" customFormat="1" ht="19.899999999999999" customHeight="1" thickBot="1" x14ac:dyDescent="0.25">
      <c r="A70" s="146" t="s">
        <v>2014</v>
      </c>
      <c r="B70" s="91"/>
      <c r="C70" s="591" t="s">
        <v>1946</v>
      </c>
      <c r="D70" s="592"/>
      <c r="E70" s="584"/>
      <c r="F70" s="595"/>
      <c r="G70" s="109" t="str">
        <f>IF(OR($E$70="",AND(NOT($G$71=""),$C$71="")),"NG","OK")</f>
        <v>NG</v>
      </c>
      <c r="H70" s="46" t="s">
        <v>1977</v>
      </c>
    </row>
    <row r="71" spans="1:8" s="46" customFormat="1" ht="19.899999999999999" customHeight="1" thickBot="1" x14ac:dyDescent="0.25">
      <c r="A71" s="61" t="s">
        <v>2002</v>
      </c>
      <c r="B71" s="76"/>
      <c r="C71" s="593"/>
      <c r="D71" s="594"/>
      <c r="E71" s="594"/>
      <c r="F71" s="594"/>
      <c r="G71" s="110" t="str">
        <f>IF($E$70="⑤その他","他","")</f>
        <v/>
      </c>
    </row>
    <row r="72" spans="1:8" s="46" customFormat="1" ht="19.899999999999999" customHeight="1" x14ac:dyDescent="0.2">
      <c r="A72" s="63"/>
      <c r="B72" s="77"/>
      <c r="C72" s="588"/>
      <c r="D72" s="589"/>
      <c r="E72" s="589"/>
      <c r="F72" s="589"/>
      <c r="G72" s="109"/>
    </row>
    <row r="73" spans="1:8" s="46" customFormat="1" ht="19.899999999999999" customHeight="1" x14ac:dyDescent="0.2">
      <c r="A73" s="50"/>
      <c r="C73" s="83"/>
      <c r="F73" s="99"/>
      <c r="G73" s="109"/>
    </row>
    <row r="74" spans="1:8" s="46" customFormat="1" ht="19.899999999999999" customHeight="1" x14ac:dyDescent="0.2">
      <c r="A74" s="50"/>
      <c r="C74" s="83"/>
      <c r="F74" s="99"/>
      <c r="G74" s="109"/>
    </row>
    <row r="75" spans="1:8" s="46" customFormat="1" ht="19.899999999999999" customHeight="1" x14ac:dyDescent="0.2">
      <c r="A75" s="50"/>
      <c r="B75" s="65" t="str">
        <f>IF(COUNTIF($G$1:$G$72,"NG")&gt;0,"未記入のセルが有ります。以下の項目に水色と黄色のセルが残っていないかご確認下さい。","")</f>
        <v>未記入のセルが有ります。以下の項目に水色と黄色のセルが残っていないかご確認下さい。</v>
      </c>
      <c r="C75" s="83"/>
      <c r="F75" s="99"/>
      <c r="G75" s="109"/>
    </row>
    <row r="76" spans="1:8" s="46" customFormat="1" ht="19.899999999999999" customHeight="1" x14ac:dyDescent="0.2">
      <c r="A76" s="50"/>
      <c r="B76" s="65" t="str">
        <f>IF(OR(G59&lt;&gt;"NG",$G$70="NG"),"なお、その他を選択した場合、具体的な記入が必要となりますのでご注意下さい","")</f>
        <v>なお、その他を選択した場合、具体的な記入が必要となりますのでご注意下さい</v>
      </c>
      <c r="C76" s="83"/>
      <c r="F76" s="99"/>
      <c r="G76" s="109"/>
    </row>
    <row r="77" spans="1:8" s="46" customFormat="1" ht="19.899999999999999" customHeight="1" x14ac:dyDescent="0.2">
      <c r="A77" s="50"/>
      <c r="B77" s="65"/>
      <c r="C77" s="83"/>
      <c r="F77" s="99"/>
      <c r="G77" s="109"/>
    </row>
    <row r="78" spans="1:8" s="46" customFormat="1" ht="19.899999999999999" customHeight="1" x14ac:dyDescent="0.2">
      <c r="A78" s="50"/>
      <c r="B78" s="65" t="str">
        <f>IF($G$2="NG",$H$2,"")</f>
        <v>報告日</v>
      </c>
      <c r="C78" s="86" t="str">
        <f>IF($G$10="NG",$H$10,"")</f>
        <v>１－１．</v>
      </c>
      <c r="D78" s="92">
        <f>IF($G$19="NG",$H$19,"")</f>
        <v>2</v>
      </c>
      <c r="E78" s="65" t="str">
        <f>IF($G$30="NG",$H$30,"")</f>
        <v>３－１．</v>
      </c>
      <c r="F78" s="107" t="str">
        <f>IF($G$31="NG",$H$31,"")</f>
        <v/>
      </c>
      <c r="G78" s="109"/>
    </row>
    <row r="79" spans="1:8" s="46" customFormat="1" ht="19.899999999999999" customHeight="1" x14ac:dyDescent="0.2">
      <c r="B79" s="65" t="str">
        <f>IF($G$35="NG",$H$35,"")</f>
        <v>4</v>
      </c>
      <c r="C79" s="65" t="str">
        <f>IF($G$39="NG",$H$39,"")</f>
        <v>５－１．</v>
      </c>
      <c r="D79" s="86" t="str">
        <f>IF($G$41="NG",$H$41,"")</f>
        <v>５－２．</v>
      </c>
      <c r="E79" s="65" t="str">
        <f>IF($G$59="NG",$H$59,"")</f>
        <v>５－２．(成果物）</v>
      </c>
      <c r="F79" s="107" t="str">
        <f>IF($G$70="NG",$H$70,"")</f>
        <v>５－３．</v>
      </c>
      <c r="G79" s="109"/>
    </row>
    <row r="80" spans="1:8" s="46" customFormat="1" ht="19.899999999999999" customHeight="1" x14ac:dyDescent="0.2">
      <c r="A80" s="50"/>
      <c r="C80" s="83"/>
      <c r="F80" s="99"/>
      <c r="G80" s="109"/>
    </row>
    <row r="81" spans="1:7" s="46" customFormat="1" ht="19.899999999999999" customHeight="1" x14ac:dyDescent="0.2">
      <c r="A81" s="50"/>
      <c r="C81" s="83"/>
      <c r="F81" s="99"/>
      <c r="G81" s="109"/>
    </row>
    <row r="82" spans="1:7" s="46" customFormat="1" ht="19.899999999999999" customHeight="1" x14ac:dyDescent="0.2">
      <c r="A82" s="50" t="s">
        <v>2029</v>
      </c>
      <c r="C82" s="83"/>
      <c r="F82" s="99"/>
      <c r="G82" s="109"/>
    </row>
    <row r="83" spans="1:7" s="46" customFormat="1" ht="19.899999999999999" customHeight="1" x14ac:dyDescent="0.2">
      <c r="A83" s="66" t="s">
        <v>1960</v>
      </c>
      <c r="B83" s="80"/>
      <c r="C83" s="85"/>
      <c r="D83" s="80"/>
      <c r="E83" s="80"/>
      <c r="F83" s="91"/>
      <c r="G83" s="109"/>
    </row>
    <row r="84" spans="1:7" s="46" customFormat="1" ht="19.899999999999999" customHeight="1" x14ac:dyDescent="0.2">
      <c r="A84" s="50"/>
      <c r="C84" s="83"/>
      <c r="F84" s="99"/>
      <c r="G84" s="109"/>
    </row>
    <row r="85" spans="1:7" s="46" customFormat="1" ht="19.899999999999999" customHeight="1" x14ac:dyDescent="0.2">
      <c r="A85" s="50"/>
      <c r="C85" s="83"/>
      <c r="F85" s="99"/>
      <c r="G85" s="109"/>
    </row>
    <row r="86" spans="1:7" s="46" customFormat="1" ht="19.899999999999999" customHeight="1" x14ac:dyDescent="0.2">
      <c r="A86" s="50"/>
      <c r="C86" s="83"/>
      <c r="F86" s="99"/>
      <c r="G86" s="109"/>
    </row>
    <row r="87" spans="1:7" s="46" customFormat="1" ht="19.899999999999999" customHeight="1" x14ac:dyDescent="0.2">
      <c r="A87" s="50"/>
      <c r="C87" s="83"/>
      <c r="F87" s="99"/>
      <c r="G87" s="109"/>
    </row>
    <row r="88" spans="1:7" s="46" customFormat="1" ht="19.899999999999999" customHeight="1" x14ac:dyDescent="0.2">
      <c r="A88" s="50"/>
      <c r="C88" s="83"/>
      <c r="F88" s="99"/>
      <c r="G88" s="109"/>
    </row>
    <row r="89" spans="1:7" s="46" customFormat="1" ht="19.899999999999999" customHeight="1" x14ac:dyDescent="0.2">
      <c r="A89" s="50"/>
      <c r="C89" s="83"/>
      <c r="F89" s="99"/>
      <c r="G89" s="109"/>
    </row>
    <row r="90" spans="1:7" s="46" customFormat="1" ht="19.899999999999999" customHeight="1" x14ac:dyDescent="0.2">
      <c r="A90" s="50"/>
      <c r="C90" s="83"/>
      <c r="F90" s="99"/>
      <c r="G90" s="109"/>
    </row>
    <row r="91" spans="1:7" s="46" customFormat="1" ht="19.899999999999999" customHeight="1" x14ac:dyDescent="0.2">
      <c r="A91" s="50"/>
      <c r="C91" s="83"/>
      <c r="F91" s="99"/>
      <c r="G91" s="109"/>
    </row>
    <row r="92" spans="1:7" s="46" customFormat="1" ht="19.899999999999999" customHeight="1" x14ac:dyDescent="0.2">
      <c r="A92" s="50"/>
      <c r="C92" s="83"/>
      <c r="F92" s="99"/>
      <c r="G92" s="109"/>
    </row>
    <row r="93" spans="1:7" s="46" customFormat="1" ht="19.899999999999999" customHeight="1" x14ac:dyDescent="0.2">
      <c r="A93" s="50"/>
      <c r="C93" s="83"/>
      <c r="F93" s="99"/>
      <c r="G93" s="109"/>
    </row>
    <row r="94" spans="1:7" s="46" customFormat="1" ht="19.899999999999999" customHeight="1" x14ac:dyDescent="0.2">
      <c r="A94" s="50"/>
      <c r="C94" s="83"/>
      <c r="F94" s="99"/>
      <c r="G94" s="109"/>
    </row>
    <row r="95" spans="1:7" s="46" customFormat="1" ht="19.899999999999999" customHeight="1" x14ac:dyDescent="0.2">
      <c r="A95" s="50"/>
      <c r="C95" s="83"/>
      <c r="F95" s="99"/>
      <c r="G95" s="109"/>
    </row>
    <row r="96" spans="1:7" s="46" customFormat="1" ht="19.899999999999999" customHeight="1" x14ac:dyDescent="0.2">
      <c r="A96" s="50"/>
      <c r="C96" s="83"/>
      <c r="F96" s="99"/>
      <c r="G96" s="109"/>
    </row>
    <row r="97" spans="1:7" s="46" customFormat="1" ht="19.899999999999999" customHeight="1" x14ac:dyDescent="0.2">
      <c r="A97" s="50"/>
      <c r="C97" s="83"/>
      <c r="F97" s="99"/>
      <c r="G97" s="109"/>
    </row>
    <row r="98" spans="1:7" s="46" customFormat="1" ht="19.899999999999999" customHeight="1" x14ac:dyDescent="0.2">
      <c r="A98" s="50"/>
      <c r="C98" s="83"/>
      <c r="F98" s="99"/>
      <c r="G98" s="109"/>
    </row>
    <row r="99" spans="1:7" s="46" customFormat="1" ht="19.899999999999999" customHeight="1" x14ac:dyDescent="0.2">
      <c r="A99" s="50"/>
      <c r="C99" s="83"/>
      <c r="F99" s="99"/>
      <c r="G99" s="109"/>
    </row>
    <row r="100" spans="1:7" s="46" customFormat="1" ht="19.899999999999999" customHeight="1" x14ac:dyDescent="0.2">
      <c r="A100" s="50"/>
      <c r="C100" s="83"/>
      <c r="F100" s="99"/>
      <c r="G100" s="109"/>
    </row>
    <row r="101" spans="1:7" s="46" customFormat="1" ht="19.899999999999999" customHeight="1" x14ac:dyDescent="0.2">
      <c r="A101" s="50"/>
      <c r="C101" s="83"/>
      <c r="F101" s="99"/>
      <c r="G101" s="109"/>
    </row>
    <row r="102" spans="1:7" s="46" customFormat="1" ht="19.899999999999999" customHeight="1" x14ac:dyDescent="0.2">
      <c r="A102" s="50"/>
      <c r="C102" s="83"/>
      <c r="F102" s="99"/>
      <c r="G102" s="109"/>
    </row>
    <row r="103" spans="1:7" s="46" customFormat="1" ht="19.899999999999999" customHeight="1" x14ac:dyDescent="0.2">
      <c r="A103" s="50"/>
      <c r="C103" s="83"/>
      <c r="F103" s="99"/>
      <c r="G103" s="109"/>
    </row>
    <row r="104" spans="1:7" s="46" customFormat="1" ht="19.899999999999999" customHeight="1" x14ac:dyDescent="0.2">
      <c r="A104" s="50"/>
      <c r="C104" s="83"/>
      <c r="F104" s="99"/>
      <c r="G104" s="109"/>
    </row>
    <row r="105" spans="1:7" s="46" customFormat="1" ht="19.899999999999999" customHeight="1" x14ac:dyDescent="0.2">
      <c r="A105" s="50"/>
      <c r="C105" s="83"/>
      <c r="F105" s="99"/>
      <c r="G105" s="109"/>
    </row>
    <row r="106" spans="1:7" s="46" customFormat="1" ht="19.899999999999999" customHeight="1" x14ac:dyDescent="0.2">
      <c r="A106" s="50"/>
      <c r="C106" s="83"/>
      <c r="F106" s="99"/>
      <c r="G106" s="109"/>
    </row>
    <row r="107" spans="1:7" s="46" customFormat="1" ht="19.899999999999999" customHeight="1" x14ac:dyDescent="0.2">
      <c r="A107" s="50"/>
      <c r="C107" s="83"/>
      <c r="F107" s="99"/>
      <c r="G107" s="109"/>
    </row>
    <row r="108" spans="1:7" s="46" customFormat="1" ht="19.899999999999999" customHeight="1" x14ac:dyDescent="0.2">
      <c r="A108" s="50"/>
      <c r="C108" s="83"/>
      <c r="F108" s="99"/>
      <c r="G108" s="109"/>
    </row>
    <row r="109" spans="1:7" s="46" customFormat="1" ht="19.899999999999999" customHeight="1" x14ac:dyDescent="0.2">
      <c r="A109" s="50"/>
      <c r="C109" s="83"/>
      <c r="F109" s="99"/>
      <c r="G109" s="109"/>
    </row>
    <row r="110" spans="1:7" s="46" customFormat="1" ht="19.899999999999999" customHeight="1" x14ac:dyDescent="0.2">
      <c r="A110" s="50"/>
      <c r="C110" s="83"/>
      <c r="F110" s="99"/>
      <c r="G110" s="109"/>
    </row>
    <row r="111" spans="1:7" s="46" customFormat="1" ht="19.899999999999999" customHeight="1" x14ac:dyDescent="0.2">
      <c r="A111" s="50"/>
      <c r="C111" s="83"/>
      <c r="F111" s="99"/>
      <c r="G111" s="109"/>
    </row>
    <row r="112" spans="1:7" s="46" customFormat="1" ht="19.899999999999999" customHeight="1" x14ac:dyDescent="0.2">
      <c r="A112" s="50"/>
      <c r="C112" s="83"/>
      <c r="F112" s="99"/>
      <c r="G112" s="109"/>
    </row>
    <row r="113" spans="1:7" s="46" customFormat="1" ht="19.899999999999999" customHeight="1" x14ac:dyDescent="0.2">
      <c r="A113" s="50"/>
      <c r="C113" s="83"/>
      <c r="F113" s="99"/>
      <c r="G113" s="109"/>
    </row>
    <row r="114" spans="1:7" s="46" customFormat="1" ht="19.899999999999999" customHeight="1" x14ac:dyDescent="0.2">
      <c r="A114" s="50"/>
      <c r="C114" s="83"/>
      <c r="F114" s="99"/>
      <c r="G114" s="109"/>
    </row>
    <row r="115" spans="1:7" s="46" customFormat="1" ht="19.899999999999999" customHeight="1" x14ac:dyDescent="0.2">
      <c r="A115" s="50"/>
      <c r="C115" s="83"/>
      <c r="F115" s="99"/>
      <c r="G115" s="109"/>
    </row>
    <row r="116" spans="1:7" s="46" customFormat="1" ht="19.899999999999999" customHeight="1" x14ac:dyDescent="0.2">
      <c r="A116" s="50"/>
      <c r="C116" s="83"/>
      <c r="F116" s="99"/>
      <c r="G116" s="109"/>
    </row>
    <row r="117" spans="1:7" s="46" customFormat="1" ht="19.899999999999999" customHeight="1" x14ac:dyDescent="0.2">
      <c r="A117" s="50"/>
      <c r="C117" s="83"/>
      <c r="F117" s="99"/>
      <c r="G117" s="109"/>
    </row>
    <row r="118" spans="1:7" s="46" customFormat="1" ht="19.899999999999999" customHeight="1" x14ac:dyDescent="0.2">
      <c r="A118" s="50"/>
      <c r="C118" s="83"/>
      <c r="F118" s="99"/>
      <c r="G118" s="109"/>
    </row>
    <row r="119" spans="1:7" s="46" customFormat="1" ht="19.899999999999999" customHeight="1" x14ac:dyDescent="0.2">
      <c r="A119" s="50"/>
      <c r="C119" s="83"/>
      <c r="F119" s="99"/>
      <c r="G119" s="109"/>
    </row>
    <row r="120" spans="1:7" s="46" customFormat="1" ht="19.899999999999999" customHeight="1" x14ac:dyDescent="0.2">
      <c r="A120" s="50"/>
      <c r="C120" s="83"/>
      <c r="F120" s="99"/>
      <c r="G120" s="109"/>
    </row>
    <row r="121" spans="1:7" s="46" customFormat="1" ht="19.899999999999999" customHeight="1" x14ac:dyDescent="0.2">
      <c r="A121" s="50"/>
      <c r="C121" s="83"/>
      <c r="F121" s="99"/>
      <c r="G121" s="109"/>
    </row>
    <row r="122" spans="1:7" s="46" customFormat="1" ht="19.899999999999999" customHeight="1" x14ac:dyDescent="0.2">
      <c r="A122" s="50"/>
      <c r="C122" s="83"/>
      <c r="F122" s="99"/>
      <c r="G122" s="109"/>
    </row>
    <row r="123" spans="1:7" s="46" customFormat="1" ht="19.899999999999999" customHeight="1" x14ac:dyDescent="0.2">
      <c r="A123" s="50"/>
      <c r="C123" s="83"/>
      <c r="F123" s="99"/>
      <c r="G123" s="109"/>
    </row>
    <row r="124" spans="1:7" s="46" customFormat="1" ht="19.899999999999999" customHeight="1" x14ac:dyDescent="0.2">
      <c r="A124" s="50"/>
      <c r="C124" s="83"/>
      <c r="F124" s="99"/>
      <c r="G124" s="109"/>
    </row>
    <row r="125" spans="1:7" s="46" customFormat="1" ht="19.899999999999999" customHeight="1" x14ac:dyDescent="0.2">
      <c r="A125" s="50"/>
      <c r="C125" s="83"/>
      <c r="F125" s="99"/>
      <c r="G125" s="109"/>
    </row>
    <row r="126" spans="1:7" s="46" customFormat="1" ht="19.899999999999999" customHeight="1" x14ac:dyDescent="0.2">
      <c r="A126" s="50"/>
      <c r="C126" s="83"/>
      <c r="F126" s="99"/>
      <c r="G126" s="109"/>
    </row>
    <row r="127" spans="1:7" s="46" customFormat="1" ht="19.899999999999999" customHeight="1" x14ac:dyDescent="0.2">
      <c r="A127" s="50"/>
      <c r="C127" s="83"/>
      <c r="F127" s="99"/>
      <c r="G127" s="109"/>
    </row>
    <row r="128" spans="1:7" s="46" customFormat="1" ht="19.899999999999999" customHeight="1" x14ac:dyDescent="0.2">
      <c r="A128" s="50"/>
      <c r="C128" s="83"/>
      <c r="F128" s="99"/>
      <c r="G128" s="109"/>
    </row>
    <row r="129" spans="1:7" s="46" customFormat="1" ht="19.899999999999999" customHeight="1" x14ac:dyDescent="0.2">
      <c r="A129" s="50"/>
      <c r="C129" s="83"/>
      <c r="F129" s="99"/>
      <c r="G129" s="109"/>
    </row>
    <row r="130" spans="1:7" s="46" customFormat="1" ht="19.899999999999999" customHeight="1" x14ac:dyDescent="0.2">
      <c r="A130" s="50"/>
      <c r="C130" s="83"/>
      <c r="F130" s="99"/>
      <c r="G130" s="109"/>
    </row>
    <row r="131" spans="1:7" s="46" customFormat="1" ht="19.899999999999999" customHeight="1" x14ac:dyDescent="0.2">
      <c r="A131" s="50"/>
      <c r="C131" s="83"/>
      <c r="F131" s="99"/>
      <c r="G131" s="109"/>
    </row>
    <row r="132" spans="1:7" s="46" customFormat="1" ht="19.899999999999999" customHeight="1" thickBot="1" x14ac:dyDescent="0.25">
      <c r="A132" s="67"/>
      <c r="B132" s="81"/>
      <c r="C132" s="87"/>
      <c r="D132" s="81"/>
      <c r="E132" s="81"/>
      <c r="F132" s="108"/>
      <c r="G132" s="109"/>
    </row>
    <row r="133" spans="1:7" s="46" customFormat="1" ht="19.899999999999999" customHeight="1" x14ac:dyDescent="0.2">
      <c r="A133" s="68"/>
      <c r="C133" s="83"/>
      <c r="G133" s="109"/>
    </row>
    <row r="134" spans="1:7" s="46" customFormat="1" ht="19.899999999999999" customHeight="1" x14ac:dyDescent="0.2">
      <c r="A134" s="68"/>
      <c r="C134" s="83"/>
      <c r="G134" s="109"/>
    </row>
    <row r="135" spans="1:7" s="46" customFormat="1" ht="19.899999999999999" customHeight="1" x14ac:dyDescent="0.2">
      <c r="A135" s="68"/>
      <c r="C135" s="83"/>
      <c r="G135" s="109"/>
    </row>
    <row r="136" spans="1:7" s="46" customFormat="1" ht="19.899999999999999" customHeight="1" x14ac:dyDescent="0.2">
      <c r="A136" s="68"/>
      <c r="C136" s="83"/>
      <c r="G136" s="109"/>
    </row>
    <row r="137" spans="1:7" s="46" customFormat="1" ht="19.899999999999999" customHeight="1" x14ac:dyDescent="0.2">
      <c r="A137" s="68"/>
      <c r="C137" s="83"/>
      <c r="G137" s="109"/>
    </row>
    <row r="138" spans="1:7" s="46" customFormat="1" ht="19.899999999999999" customHeight="1" x14ac:dyDescent="0.2">
      <c r="A138" s="68"/>
      <c r="C138" s="83"/>
      <c r="G138" s="109"/>
    </row>
    <row r="139" spans="1:7" s="46" customFormat="1" ht="19.899999999999999" customHeight="1" x14ac:dyDescent="0.2">
      <c r="A139" s="68"/>
      <c r="C139" s="83"/>
      <c r="G139" s="109"/>
    </row>
    <row r="140" spans="1:7" s="46" customFormat="1" ht="19.899999999999999" customHeight="1" x14ac:dyDescent="0.2">
      <c r="A140" s="68"/>
      <c r="C140" s="83"/>
      <c r="G140" s="109"/>
    </row>
    <row r="141" spans="1:7" s="46" customFormat="1" ht="19.899999999999999" customHeight="1" x14ac:dyDescent="0.2">
      <c r="A141" s="68"/>
      <c r="C141" s="83"/>
      <c r="G141" s="109"/>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B14:F14"/>
    <mergeCell ref="B21:C21"/>
    <mergeCell ref="B22:C22"/>
    <mergeCell ref="B23:F24"/>
    <mergeCell ref="C31:D31"/>
    <mergeCell ref="A20:F20"/>
    <mergeCell ref="A25:A26"/>
    <mergeCell ref="B25:F26"/>
    <mergeCell ref="A1:F1"/>
    <mergeCell ref="A4:F4"/>
    <mergeCell ref="A8:F8"/>
    <mergeCell ref="B11:D11"/>
    <mergeCell ref="B12:D12"/>
    <mergeCell ref="A6:F7"/>
    <mergeCell ref="C42:F45"/>
    <mergeCell ref="A23:A24"/>
    <mergeCell ref="E39:F39"/>
    <mergeCell ref="C40:D40"/>
    <mergeCell ref="B36:C36"/>
    <mergeCell ref="C32:D32"/>
    <mergeCell ref="C70:D70"/>
    <mergeCell ref="C59:D59"/>
    <mergeCell ref="C71:F72"/>
    <mergeCell ref="E70:F70"/>
    <mergeCell ref="C66:F67"/>
    <mergeCell ref="C68:F69"/>
    <mergeCell ref="C46:F49"/>
    <mergeCell ref="C50:F53"/>
    <mergeCell ref="C54:F58"/>
    <mergeCell ref="C62:F65"/>
    <mergeCell ref="E59:F59"/>
    <mergeCell ref="C60:F61"/>
  </mergeCells>
  <phoneticPr fontId="7"/>
  <conditionalFormatting sqref="B21:C21">
    <cfRule type="expression" dxfId="430" priority="48">
      <formula>$B$21=""</formula>
    </cfRule>
  </conditionalFormatting>
  <conditionalFormatting sqref="B22:C22">
    <cfRule type="expression" dxfId="429" priority="47">
      <formula>$B$22=""</formula>
    </cfRule>
  </conditionalFormatting>
  <conditionalFormatting sqref="B30">
    <cfRule type="expression" dxfId="428" priority="46">
      <formula>$B$30=""</formula>
    </cfRule>
  </conditionalFormatting>
  <conditionalFormatting sqref="C30">
    <cfRule type="expression" dxfId="427" priority="45">
      <formula>$C$30=""</formula>
    </cfRule>
  </conditionalFormatting>
  <conditionalFormatting sqref="D30">
    <cfRule type="expression" dxfId="426" priority="44">
      <formula>$D$30=""</formula>
    </cfRule>
  </conditionalFormatting>
  <conditionalFormatting sqref="B11:D11">
    <cfRule type="expression" dxfId="425" priority="43">
      <formula>$B$11=""</formula>
    </cfRule>
  </conditionalFormatting>
  <conditionalFormatting sqref="F11">
    <cfRule type="expression" dxfId="424" priority="42">
      <formula>$F$11=""</formula>
    </cfRule>
  </conditionalFormatting>
  <conditionalFormatting sqref="B12:D12">
    <cfRule type="expression" dxfId="423" priority="41">
      <formula>$B$12=""</formula>
    </cfRule>
  </conditionalFormatting>
  <conditionalFormatting sqref="F12">
    <cfRule type="expression" dxfId="422" priority="40">
      <formula>$F$12=""</formula>
    </cfRule>
  </conditionalFormatting>
  <conditionalFormatting sqref="B13">
    <cfRule type="expression" dxfId="421" priority="39">
      <formula>$B$13=""</formula>
    </cfRule>
  </conditionalFormatting>
  <conditionalFormatting sqref="D13">
    <cfRule type="expression" dxfId="420" priority="38">
      <formula>$D$13=""</formula>
    </cfRule>
  </conditionalFormatting>
  <conditionalFormatting sqref="F13">
    <cfRule type="expression" dxfId="419" priority="37">
      <formula>$F$13=""</formula>
    </cfRule>
  </conditionalFormatting>
  <conditionalFormatting sqref="B14:F14">
    <cfRule type="expression" dxfId="418" priority="36">
      <formula>$B$14=""</formula>
    </cfRule>
  </conditionalFormatting>
  <conditionalFormatting sqref="C40:D40">
    <cfRule type="expression" dxfId="417" priority="35">
      <formula>$C$40=""</formula>
    </cfRule>
  </conditionalFormatting>
  <conditionalFormatting sqref="E40">
    <cfRule type="expression" dxfId="416" priority="34">
      <formula>$E$40=""</formula>
    </cfRule>
  </conditionalFormatting>
  <conditionalFormatting sqref="C42:F45">
    <cfRule type="expression" dxfId="415" priority="33">
      <formula>$C$42=""</formula>
    </cfRule>
  </conditionalFormatting>
  <conditionalFormatting sqref="C46">
    <cfRule type="expression" dxfId="414" priority="32">
      <formula>$C$46=""</formula>
    </cfRule>
  </conditionalFormatting>
  <conditionalFormatting sqref="C50:F53">
    <cfRule type="expression" dxfId="413" priority="31">
      <formula>$C$50=""</formula>
    </cfRule>
  </conditionalFormatting>
  <conditionalFormatting sqref="C54:F58">
    <cfRule type="expression" dxfId="412" priority="30">
      <formula>$C$54=""</formula>
    </cfRule>
  </conditionalFormatting>
  <conditionalFormatting sqref="C62:F65">
    <cfRule type="expression" dxfId="411" priority="29">
      <formula>$C$62=""</formula>
    </cfRule>
  </conditionalFormatting>
  <conditionalFormatting sqref="C68:F69">
    <cfRule type="expression" dxfId="410" priority="28">
      <formula>$C$68=""</formula>
    </cfRule>
  </conditionalFormatting>
  <conditionalFormatting sqref="E70:F70">
    <cfRule type="expression" dxfId="409" priority="26">
      <formula>$E$70=""</formula>
    </cfRule>
  </conditionalFormatting>
  <conditionalFormatting sqref="C71:F72">
    <cfRule type="expression" dxfId="408" priority="19">
      <formula>$G$71=""</formula>
    </cfRule>
    <cfRule type="expression" dxfId="407" priority="20">
      <formula>$C$71=""</formula>
    </cfRule>
  </conditionalFormatting>
  <conditionalFormatting sqref="F2">
    <cfRule type="expression" dxfId="406" priority="16">
      <formula>$F$2=""</formula>
    </cfRule>
  </conditionalFormatting>
  <conditionalFormatting sqref="A16:F17">
    <cfRule type="expression" dxfId="405" priority="8">
      <formula>$G$11=""</formula>
    </cfRule>
  </conditionalFormatting>
  <conditionalFormatting sqref="E59:F59">
    <cfRule type="expression" dxfId="404" priority="259">
      <formula>$E$59=""</formula>
    </cfRule>
  </conditionalFormatting>
  <conditionalFormatting sqref="C60:F61">
    <cfRule type="expression" dxfId="403" priority="260">
      <formula>$G$60=""</formula>
    </cfRule>
    <cfRule type="expression" dxfId="402" priority="261">
      <formula>$C$60=""</formula>
    </cfRule>
  </conditionalFormatting>
  <conditionalFormatting sqref="E30">
    <cfRule type="expression" dxfId="401" priority="4">
      <formula>$E$30=0</formula>
    </cfRule>
  </conditionalFormatting>
  <conditionalFormatting sqref="B36">
    <cfRule type="expression" dxfId="400" priority="3">
      <formula>$B$36=""</formula>
    </cfRule>
  </conditionalFormatting>
  <conditionalFormatting sqref="C33">
    <cfRule type="expression" dxfId="399" priority="1">
      <formula>$G$42&lt;1</formula>
    </cfRule>
    <cfRule type="expression" dxfId="398" priority="2">
      <formula>$F$44=""</formula>
    </cfRule>
  </conditionalFormatting>
  <dataValidations xWindow="1323" yWindow="459" count="7">
    <dataValidation type="time" imeMode="disabled" operator="greaterThanOrEqual" allowBlank="1" showInputMessage="1" showErrorMessage="1" prompt="半角で「15:00」のようにご記入下さい。" sqref="C30" xr:uid="{00000000-0002-0000-0B00-000000000000}">
      <formula1>0</formula1>
    </dataValidation>
    <dataValidation type="time" imeMode="disabled" operator="greaterThanOrEqual" allowBlank="1" showInputMessage="1" showErrorMessage="1" prompt="半角で「15:00」のようにご記入下さい。" sqref="D30" xr:uid="{00000000-0002-0000-0B00-000001000000}">
      <formula1>$C$30</formula1>
    </dataValidation>
    <dataValidation type="whole" imeMode="disabled" operator="greaterThanOrEqual" allowBlank="1" showInputMessage="1" showErrorMessage="1" prompt="半角で数字をご記入下さい。" sqref="E40" xr:uid="{00000000-0002-0000-0B00-000002000000}">
      <formula1>0</formula1>
    </dataValidation>
    <dataValidation type="date" imeMode="disabled" operator="greaterThanOrEqual" allowBlank="1" showInputMessage="1" showErrorMessage="1" prompt="半角で「7/10」のようにご記入下さい。" sqref="F2" xr:uid="{00000000-0002-0000-0B00-000003000000}">
      <formula1>42531</formula1>
    </dataValidation>
    <dataValidation allowBlank="1" showInputMessage="1" showErrorMessage="1" prompt="その他を選択した場合具体的にご記入下さい。" sqref="C60:F61" xr:uid="{00000000-0002-0000-0B00-000004000000}"/>
    <dataValidation imeMode="disabled" allowBlank="1" showInputMessage="1" showErrorMessage="1" prompt="休憩があった場合のみ記入下さい。休憩時間は（分）で記入下さい。" sqref="E30" xr:uid="{00000000-0002-0000-0B00-000005000000}"/>
    <dataValidation type="date" imeMode="disabled" operator="greaterThanOrEqual" allowBlank="1" showInputMessage="1" showErrorMessage="1" prompt="半角で「7/10」のようにご記入下さい。" sqref="B30" xr:uid="{00000000-0002-0000-0B00-000009000000}">
      <formula1>#REF!</formula1>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extLst>
    <ext xmlns:x14="http://schemas.microsoft.com/office/spreadsheetml/2009/9/main" uri="{CCE6A557-97BC-4b89-ADB6-D9C93CAAB3DF}">
      <x14:dataValidations xmlns:xm="http://schemas.microsoft.com/office/excel/2006/main" xWindow="1323" yWindow="459" count="6">
        <x14:dataValidation type="list" allowBlank="1" showInputMessage="1" showErrorMessage="1" xr:uid="{00000000-0002-0000-0B00-000006000000}">
          <x14:formula1>
            <xm:f>リスト!$A$56:$A$61</xm:f>
          </x14:formula1>
          <xm:sqref>B22:C22</xm:sqref>
        </x14:dataValidation>
        <x14:dataValidation type="list" allowBlank="1" showInputMessage="1" showErrorMessage="1" xr:uid="{00000000-0002-0000-0B00-000007000000}">
          <x14:formula1>
            <xm:f>リスト!$A$74:$A$81</xm:f>
          </x14:formula1>
          <xm:sqref>E59:F59</xm:sqref>
        </x14:dataValidation>
        <x14:dataValidation type="list" allowBlank="1" showInputMessage="1" showErrorMessage="1" xr:uid="{00000000-0002-0000-0B00-000008000000}">
          <x14:formula1>
            <xm:f>リスト!$A$62:$A$67</xm:f>
          </x14:formula1>
          <xm:sqref>E70:F70</xm:sqref>
        </x14:dataValidation>
        <x14:dataValidation type="list" allowBlank="1" showInputMessage="1" showErrorMessage="1" xr:uid="{00000000-0002-0000-0B00-00000A000000}">
          <x14:formula1>
            <xm:f>リスト!$A$102:$A$103</xm:f>
          </x14:formula1>
          <xm:sqref>B36</xm:sqref>
        </x14:dataValidation>
        <x14:dataValidation type="list" allowBlank="1" showInputMessage="1" showErrorMessage="1" xr:uid="{00000000-0002-0000-0B00-00000B000000}">
          <x14:formula1>
            <xm:f>アドバイザー!$E$9:$E$220</xm:f>
          </x14:formula1>
          <xm:sqref>B21:C21</xm:sqref>
        </x14:dataValidation>
        <x14:dataValidation type="list" showInputMessage="1" showErrorMessage="1" xr:uid="{F81D0B04-2B74-4CEA-9574-EBB6F8FC9930}">
          <x14:formula1>
            <xm:f>リスト!$A$128:$A$133</xm:f>
          </x14:formula1>
          <xm:sqref>C33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49"/>
  <sheetViews>
    <sheetView view="pageBreakPreview" zoomScaleNormal="55" zoomScaleSheetLayoutView="100" workbookViewId="0">
      <selection activeCell="A20" sqref="A20:F20"/>
    </sheetView>
  </sheetViews>
  <sheetFormatPr defaultColWidth="8.90625" defaultRowHeight="13" x14ac:dyDescent="0.2"/>
  <cols>
    <col min="1" max="1" width="14.453125" style="44" customWidth="1"/>
    <col min="2" max="6" width="22.7265625" style="44" customWidth="1"/>
    <col min="7" max="7" width="7.36328125" style="45" hidden="1" customWidth="1"/>
    <col min="8" max="8" width="10.453125" style="44" hidden="1" customWidth="1"/>
    <col min="9" max="9" width="46.7265625" style="44" hidden="1" customWidth="1"/>
    <col min="10" max="16384" width="8.90625" style="44"/>
  </cols>
  <sheetData>
    <row r="1" spans="1:8" s="46" customFormat="1" ht="19.899999999999999" customHeight="1" x14ac:dyDescent="0.2">
      <c r="A1" s="530" t="s">
        <v>1964</v>
      </c>
      <c r="B1" s="531"/>
      <c r="C1" s="531"/>
      <c r="D1" s="531"/>
      <c r="E1" s="531"/>
      <c r="F1" s="532"/>
      <c r="G1" s="109"/>
    </row>
    <row r="2" spans="1:8" s="46" customFormat="1" ht="19.899999999999999" customHeight="1" x14ac:dyDescent="0.2">
      <c r="A2" s="47" t="s">
        <v>1953</v>
      </c>
      <c r="E2" s="93" t="s">
        <v>914</v>
      </c>
      <c r="F2" s="162"/>
      <c r="G2" s="109" t="str">
        <f>IF($F$2="","NG","OK")</f>
        <v>NG</v>
      </c>
      <c r="H2" s="46" t="s">
        <v>914</v>
      </c>
    </row>
    <row r="3" spans="1:8" s="46" customFormat="1" ht="19.899999999999999" customHeight="1" x14ac:dyDescent="0.2">
      <c r="A3" s="48"/>
      <c r="B3" s="69"/>
      <c r="C3" s="69"/>
      <c r="D3" s="69"/>
      <c r="E3" s="93" t="s">
        <v>14</v>
      </c>
      <c r="F3" s="97" t="str">
        <f>IF(報告書第１日目!F3="","",報告書第１日目!F3)</f>
        <v/>
      </c>
      <c r="G3" s="109" t="str">
        <f>IF($F$3="NG","×","")</f>
        <v/>
      </c>
    </row>
    <row r="4" spans="1:8" s="46" customFormat="1" ht="19.899999999999999" customHeight="1" x14ac:dyDescent="0.2">
      <c r="A4" s="533" t="s">
        <v>2036</v>
      </c>
      <c r="B4" s="534"/>
      <c r="C4" s="534"/>
      <c r="D4" s="534"/>
      <c r="E4" s="534"/>
      <c r="F4" s="535"/>
      <c r="G4" s="109"/>
    </row>
    <row r="5" spans="1:8" s="46" customFormat="1" ht="19.899999999999999" customHeight="1" x14ac:dyDescent="0.2">
      <c r="A5" s="49"/>
      <c r="B5" s="70"/>
      <c r="C5" s="70"/>
      <c r="D5" s="70"/>
      <c r="E5" s="70"/>
      <c r="F5" s="98"/>
      <c r="G5" s="109"/>
    </row>
    <row r="6" spans="1:8" s="46" customFormat="1" ht="19.899999999999999" customHeight="1" x14ac:dyDescent="0.2">
      <c r="A6" s="613" t="s">
        <v>1941</v>
      </c>
      <c r="B6" s="614"/>
      <c r="C6" s="614"/>
      <c r="D6" s="614"/>
      <c r="E6" s="614"/>
      <c r="F6" s="615"/>
      <c r="G6" s="109"/>
    </row>
    <row r="7" spans="1:8" s="46" customFormat="1" ht="19.899999999999999" customHeight="1" x14ac:dyDescent="0.2">
      <c r="A7" s="616"/>
      <c r="B7" s="614"/>
      <c r="C7" s="614"/>
      <c r="D7" s="614"/>
      <c r="E7" s="614"/>
      <c r="F7" s="615"/>
      <c r="G7" s="109"/>
    </row>
    <row r="8" spans="1:8" s="46" customFormat="1" ht="19.899999999999999" customHeight="1" x14ac:dyDescent="0.2">
      <c r="A8" s="539" t="s">
        <v>1918</v>
      </c>
      <c r="B8" s="540"/>
      <c r="C8" s="540"/>
      <c r="D8" s="540"/>
      <c r="E8" s="540"/>
      <c r="F8" s="541"/>
      <c r="G8" s="109"/>
    </row>
    <row r="9" spans="1:8" s="46" customFormat="1" ht="19.899999999999999" customHeight="1" x14ac:dyDescent="0.2">
      <c r="A9" s="50" t="s">
        <v>1741</v>
      </c>
      <c r="F9" s="99"/>
      <c r="G9" s="109"/>
    </row>
    <row r="10" spans="1:8" s="46" customFormat="1" ht="19.899999999999999" customHeight="1" thickBot="1" x14ac:dyDescent="0.25">
      <c r="A10" s="50" t="s">
        <v>1898</v>
      </c>
      <c r="F10" s="99"/>
      <c r="G10" s="109" t="str">
        <f>IF((COUNTIF($B$11:$B$14,"")+COUNTIF(F11:F13,"")+COUNTIF($D$13,""))&gt;0,"NG","OK")</f>
        <v>NG</v>
      </c>
      <c r="H10" s="46" t="s">
        <v>1923</v>
      </c>
    </row>
    <row r="11" spans="1:8" s="46" customFormat="1" ht="19.899999999999999" customHeight="1" thickBot="1" x14ac:dyDescent="0.25">
      <c r="A11" s="51" t="s">
        <v>10</v>
      </c>
      <c r="B11" s="610" t="str">
        <f>IF('応募依頼 (オンラインのみ)'!$B$15="","",'応募依頼 (オンラインのみ)'!$B$15)</f>
        <v/>
      </c>
      <c r="C11" s="611"/>
      <c r="D11" s="612"/>
      <c r="E11" s="94" t="s">
        <v>2829</v>
      </c>
      <c r="F11" s="100" t="str">
        <f>IF('応募依頼 (オンラインのみ)'!$F$15="","",'応募依頼 (オンラインのみ)'!$F$15)</f>
        <v/>
      </c>
      <c r="G11" s="21" t="e">
        <f>+#REF!</f>
        <v>#REF!</v>
      </c>
    </row>
    <row r="12" spans="1:8" s="46" customFormat="1" ht="19.899999999999999" customHeight="1" x14ac:dyDescent="0.2">
      <c r="A12" s="51" t="s">
        <v>1806</v>
      </c>
      <c r="B12" s="610" t="str">
        <f>IF('応募依頼 (オンラインのみ)'!$B$16="","",'応募依頼 (オンラインのみ)'!$B$16)</f>
        <v/>
      </c>
      <c r="C12" s="611"/>
      <c r="D12" s="612"/>
      <c r="E12" s="94" t="s">
        <v>2830</v>
      </c>
      <c r="F12" s="101" t="str">
        <f>IF('応募依頼 (オンラインのみ)'!$F$16="","",'応募依頼 (オンラインのみ)'!$F$16)</f>
        <v/>
      </c>
      <c r="G12" s="109"/>
    </row>
    <row r="13" spans="1:8" s="46" customFormat="1" ht="19.899999999999999" customHeight="1" x14ac:dyDescent="0.2">
      <c r="A13" s="51" t="s">
        <v>1910</v>
      </c>
      <c r="B13" s="72" t="str">
        <f>IF('応募依頼 (オンラインのみ)'!$B$17="","",'応募依頼 (オンラインのみ)'!$B$17)</f>
        <v/>
      </c>
      <c r="C13" s="52" t="s">
        <v>2831</v>
      </c>
      <c r="D13" s="88" t="str">
        <f>IF('応募依頼 (オンラインのみ)'!$D$17="","",'応募依頼 (オンラインのみ)'!$D$17)</f>
        <v/>
      </c>
      <c r="E13" s="95" t="s">
        <v>2832</v>
      </c>
      <c r="F13" s="100" t="str">
        <f>IF('応募依頼 (オンラインのみ)'!$F$17="","",'応募依頼 (オンラインのみ)'!$F$17)</f>
        <v/>
      </c>
      <c r="G13" s="109"/>
    </row>
    <row r="14" spans="1:8" s="46" customFormat="1" ht="19.899999999999999" customHeight="1" x14ac:dyDescent="0.2">
      <c r="A14" s="52" t="s">
        <v>903</v>
      </c>
      <c r="B14" s="611" t="str">
        <f>IF('応募依頼 (オンラインのみ)'!$C$12="","",'応募依頼 (オンラインのみ)'!$C$12&amp;"　"&amp;'応募依頼 (オンラインのみ)'!$C$14&amp;'応募依頼 (オンラインのみ)'!$D$14&amp;'応募依頼 (オンラインのみ)'!$E$14)</f>
        <v/>
      </c>
      <c r="C14" s="611"/>
      <c r="D14" s="611"/>
      <c r="E14" s="611"/>
      <c r="F14" s="612"/>
      <c r="G14" s="109"/>
    </row>
    <row r="15" spans="1:8" s="46" customFormat="1" ht="19.899999999999999" customHeight="1" x14ac:dyDescent="0.2">
      <c r="A15" s="50" t="s">
        <v>1904</v>
      </c>
      <c r="F15" s="99"/>
      <c r="G15" s="109"/>
    </row>
    <row r="16" spans="1:8" s="3" customFormat="1" ht="19.899999999999999" customHeight="1" x14ac:dyDescent="0.2">
      <c r="A16" s="5" t="s">
        <v>10</v>
      </c>
      <c r="B16" s="9" t="str">
        <f>IF('応募依頼 (オンラインのみ)'!$B$19="","",'応募依頼 (オンラインのみ)'!$B$19)</f>
        <v/>
      </c>
      <c r="C16" s="7" t="s">
        <v>2833</v>
      </c>
      <c r="D16" s="8" t="str">
        <f>IF('応募依頼 (オンラインのみ)'!$D$19="","",'応募依頼 (オンラインのみ)'!$D$19)</f>
        <v/>
      </c>
      <c r="E16" s="12"/>
      <c r="F16" s="17"/>
      <c r="G16" s="159"/>
    </row>
    <row r="17" spans="1:8" s="3" customFormat="1" ht="19.899999999999999" customHeight="1" x14ac:dyDescent="0.2">
      <c r="A17" s="5" t="s">
        <v>1567</v>
      </c>
      <c r="B17" s="9" t="str">
        <f>IF('応募依頼 (オンラインのみ)'!$B$20="","",'応募依頼 (オンラインのみ)'!$B$20)</f>
        <v/>
      </c>
      <c r="C17" s="7" t="s">
        <v>2830</v>
      </c>
      <c r="D17" s="14" t="str">
        <f>IF('応募依頼 (オンラインのみ)'!$D$20="","",'応募依頼 (オンラインのみ)'!$D$20)</f>
        <v/>
      </c>
      <c r="E17" s="7" t="s">
        <v>2832</v>
      </c>
      <c r="F17" s="19" t="str">
        <f>IF('応募依頼 (オンラインのみ)'!$F$20="","",'応募依頼 (オンラインのみ)'!$F$20)</f>
        <v/>
      </c>
      <c r="G17" s="159"/>
    </row>
    <row r="18" spans="1:8" s="46" customFormat="1" ht="19.899999999999999" customHeight="1" x14ac:dyDescent="0.2">
      <c r="A18" s="50"/>
      <c r="B18" s="73"/>
      <c r="C18" s="73"/>
      <c r="D18" s="73"/>
      <c r="E18" s="73"/>
      <c r="F18" s="102"/>
      <c r="G18" s="109"/>
    </row>
    <row r="19" spans="1:8" s="46" customFormat="1" ht="19.899999999999999" customHeight="1" x14ac:dyDescent="0.2">
      <c r="A19" s="50" t="s">
        <v>1672</v>
      </c>
      <c r="B19" s="73"/>
      <c r="C19" s="73"/>
      <c r="D19" s="73"/>
      <c r="E19" s="73"/>
      <c r="F19" s="102"/>
      <c r="G19" s="109" t="str">
        <f>IF(COUNTIF($B$21:$B$22,"")&gt;0,"NG","OK")</f>
        <v>NG</v>
      </c>
      <c r="H19" s="111">
        <v>2</v>
      </c>
    </row>
    <row r="20" spans="1:8" s="46" customFormat="1" ht="19.899999999999999" customHeight="1" x14ac:dyDescent="0.2">
      <c r="A20" s="623" t="s">
        <v>1966</v>
      </c>
      <c r="B20" s="623"/>
      <c r="C20" s="623"/>
      <c r="D20" s="623"/>
      <c r="E20" s="623"/>
      <c r="F20" s="624"/>
      <c r="G20" s="109"/>
    </row>
    <row r="21" spans="1:8" s="46" customFormat="1" ht="19.899999999999999" customHeight="1" x14ac:dyDescent="0.2">
      <c r="A21" s="52" t="s">
        <v>1916</v>
      </c>
      <c r="B21" s="521"/>
      <c r="C21" s="523"/>
      <c r="D21" s="73"/>
      <c r="E21" s="73"/>
      <c r="F21" s="102"/>
      <c r="G21" s="109"/>
    </row>
    <row r="22" spans="1:8" s="46" customFormat="1" ht="19.899999999999999" customHeight="1" x14ac:dyDescent="0.2">
      <c r="A22" s="53" t="s">
        <v>1766</v>
      </c>
      <c r="B22" s="521"/>
      <c r="C22" s="523"/>
      <c r="D22" s="89"/>
      <c r="E22" s="89"/>
      <c r="F22" s="103"/>
      <c r="G22" s="109"/>
    </row>
    <row r="23" spans="1:8" s="46" customFormat="1" ht="19.899999999999999" customHeight="1" x14ac:dyDescent="0.2">
      <c r="A23" s="602" t="s">
        <v>1995</v>
      </c>
      <c r="B23" s="617"/>
      <c r="C23" s="618"/>
      <c r="D23" s="618"/>
      <c r="E23" s="618"/>
      <c r="F23" s="619"/>
      <c r="G23" s="109"/>
    </row>
    <row r="24" spans="1:8" s="46" customFormat="1" ht="58.9" customHeight="1" x14ac:dyDescent="0.2">
      <c r="A24" s="603"/>
      <c r="B24" s="620"/>
      <c r="C24" s="621"/>
      <c r="D24" s="621"/>
      <c r="E24" s="621"/>
      <c r="F24" s="622"/>
      <c r="G24" s="109"/>
    </row>
    <row r="25" spans="1:8" s="46" customFormat="1" ht="19.899999999999999" customHeight="1" x14ac:dyDescent="0.2">
      <c r="A25" s="602" t="s">
        <v>1921</v>
      </c>
      <c r="B25" s="617"/>
      <c r="C25" s="618"/>
      <c r="D25" s="618"/>
      <c r="E25" s="618"/>
      <c r="F25" s="619"/>
      <c r="G25" s="109"/>
    </row>
    <row r="26" spans="1:8" s="46" customFormat="1" ht="19.899999999999999" customHeight="1" x14ac:dyDescent="0.2">
      <c r="A26" s="603"/>
      <c r="B26" s="620"/>
      <c r="C26" s="621"/>
      <c r="D26" s="621"/>
      <c r="E26" s="621"/>
      <c r="F26" s="622"/>
      <c r="G26" s="109"/>
    </row>
    <row r="27" spans="1:8" s="46" customFormat="1" ht="19.899999999999999" customHeight="1" x14ac:dyDescent="0.2">
      <c r="A27" s="50"/>
      <c r="F27" s="99"/>
      <c r="G27" s="109"/>
    </row>
    <row r="28" spans="1:8" s="46" customFormat="1" ht="19.899999999999999" customHeight="1" x14ac:dyDescent="0.2">
      <c r="A28" s="50" t="s">
        <v>1885</v>
      </c>
      <c r="B28" s="68"/>
      <c r="C28" s="153"/>
      <c r="D28" s="153"/>
      <c r="E28" s="153"/>
      <c r="F28" s="153"/>
      <c r="G28" s="109"/>
    </row>
    <row r="29" spans="1:8" s="46" customFormat="1" ht="19.899999999999999" customHeight="1" x14ac:dyDescent="0.2">
      <c r="A29" s="50"/>
      <c r="B29" s="74" t="s">
        <v>23</v>
      </c>
      <c r="C29" s="74" t="s">
        <v>100</v>
      </c>
      <c r="D29" s="74" t="s">
        <v>931</v>
      </c>
      <c r="E29" s="74" t="s">
        <v>1462</v>
      </c>
      <c r="F29" s="74" t="s">
        <v>1959</v>
      </c>
      <c r="G29" s="109"/>
    </row>
    <row r="30" spans="1:8" s="46" customFormat="1" ht="19.899999999999999" customHeight="1" x14ac:dyDescent="0.2">
      <c r="A30" s="54" t="s">
        <v>1879</v>
      </c>
      <c r="B30" s="161"/>
      <c r="C30" s="82"/>
      <c r="D30" s="90"/>
      <c r="E30" s="15">
        <v>0</v>
      </c>
      <c r="F30" s="104" t="str">
        <f>IF(OR($C$30="",$D$30=""),"",1440*($D$30-$C$30)-$E$30)</f>
        <v/>
      </c>
      <c r="G30" s="109" t="str">
        <f>IF(COUNTIF($B$30:$D$30,"")&gt;0,"NG","OK")</f>
        <v>NG</v>
      </c>
      <c r="H30" s="46" t="s">
        <v>1915</v>
      </c>
    </row>
    <row r="31" spans="1:8" s="46" customFormat="1" ht="19.899999999999999" hidden="1" customHeight="1" x14ac:dyDescent="0.2">
      <c r="A31" s="54" t="s">
        <v>1811</v>
      </c>
      <c r="B31" s="52" t="s">
        <v>1911</v>
      </c>
      <c r="C31" s="608" t="e">
        <f>IF(#REF!="","",#REF!)</f>
        <v>#REF!</v>
      </c>
      <c r="D31" s="609"/>
      <c r="E31" s="52" t="s">
        <v>1912</v>
      </c>
      <c r="F31" s="20" t="e">
        <f>IF(#REF!="","",#REF!)</f>
        <v>#REF!</v>
      </c>
      <c r="G31" s="109" t="str">
        <f>IF((COUNTIF($C$31:$C$33,"")+COUNTIF($F$31,""))&gt;0,"NG","OK")</f>
        <v>OK</v>
      </c>
      <c r="H31" s="46" t="s">
        <v>1811</v>
      </c>
    </row>
    <row r="32" spans="1:8" s="46" customFormat="1" ht="19.899999999999999" hidden="1" customHeight="1" x14ac:dyDescent="0.2">
      <c r="A32" s="55" t="s">
        <v>1232</v>
      </c>
      <c r="B32" s="52" t="s">
        <v>1310</v>
      </c>
      <c r="C32" s="608" t="e">
        <f>IF(#REF!="","",#REF!)</f>
        <v>#REF!</v>
      </c>
      <c r="D32" s="609"/>
      <c r="E32" s="52" t="s">
        <v>1913</v>
      </c>
      <c r="F32" s="231" t="e">
        <f>IF(#REF!="","",#REF!)</f>
        <v>#REF!</v>
      </c>
      <c r="G32" s="109"/>
    </row>
    <row r="33" spans="1:8" s="46" customFormat="1" ht="19.899999999999999" hidden="1" customHeight="1" x14ac:dyDescent="0.2">
      <c r="A33" s="56"/>
      <c r="B33" s="52" t="s">
        <v>1903</v>
      </c>
      <c r="C33" s="232" t="e">
        <f>IF(#REF!="","",#REF!)</f>
        <v>#REF!</v>
      </c>
      <c r="F33" s="99"/>
      <c r="G33" s="109"/>
    </row>
    <row r="34" spans="1:8" s="46" customFormat="1" ht="19.899999999999999" customHeight="1" x14ac:dyDescent="0.2">
      <c r="A34" s="50"/>
      <c r="C34" s="83"/>
      <c r="F34" s="99"/>
      <c r="G34" s="109"/>
    </row>
    <row r="35" spans="1:8" s="46" customFormat="1" ht="19.899999999999999" customHeight="1" x14ac:dyDescent="0.2">
      <c r="A35" s="57" t="s">
        <v>1971</v>
      </c>
      <c r="B35" s="75"/>
      <c r="C35" s="75"/>
      <c r="D35" s="73"/>
      <c r="E35" s="73"/>
      <c r="F35" s="102"/>
      <c r="G35" s="109" t="str">
        <f>IF($B$36="","NG","OK")</f>
        <v>NG</v>
      </c>
      <c r="H35" s="111" t="s">
        <v>1146</v>
      </c>
    </row>
    <row r="36" spans="1:8" s="46" customFormat="1" ht="19.899999999999999" customHeight="1" x14ac:dyDescent="0.2">
      <c r="A36" s="58" t="s">
        <v>1456</v>
      </c>
      <c r="B36" s="606"/>
      <c r="C36" s="607"/>
      <c r="D36" s="73"/>
      <c r="E36" s="73"/>
      <c r="F36" s="102"/>
      <c r="G36" s="109"/>
    </row>
    <row r="37" spans="1:8" s="46" customFormat="1" ht="19.899999999999999" customHeight="1" x14ac:dyDescent="0.2">
      <c r="A37" s="50"/>
      <c r="C37" s="83"/>
      <c r="F37" s="99"/>
      <c r="G37" s="109"/>
    </row>
    <row r="38" spans="1:8" s="46" customFormat="1" ht="19.899999999999999" customHeight="1" x14ac:dyDescent="0.2">
      <c r="A38" s="50" t="s">
        <v>2015</v>
      </c>
      <c r="C38" s="83"/>
      <c r="F38" s="99"/>
      <c r="G38" s="109"/>
    </row>
    <row r="39" spans="1:8" s="46" customFormat="1" ht="19.899999999999999" customHeight="1" x14ac:dyDescent="0.2">
      <c r="A39" s="59" t="s">
        <v>1969</v>
      </c>
      <c r="B39" s="76"/>
      <c r="C39" s="84" t="s">
        <v>1944</v>
      </c>
      <c r="D39" s="91"/>
      <c r="E39" s="604" t="s">
        <v>1942</v>
      </c>
      <c r="F39" s="605"/>
      <c r="G39" s="109" t="str">
        <f>IF(OR($C$40="",$E$40=""),"NG","OK")</f>
        <v>NG</v>
      </c>
      <c r="H39" s="46" t="s">
        <v>706</v>
      </c>
    </row>
    <row r="40" spans="1:8" s="46" customFormat="1" ht="19.899999999999999" customHeight="1" x14ac:dyDescent="0.2">
      <c r="A40" s="60"/>
      <c r="B40" s="77"/>
      <c r="C40" s="521"/>
      <c r="D40" s="523"/>
      <c r="E40" s="96"/>
      <c r="F40" s="152" t="s">
        <v>1943</v>
      </c>
      <c r="G40" s="109"/>
    </row>
    <row r="41" spans="1:8" s="46" customFormat="1" ht="19.899999999999999" customHeight="1" x14ac:dyDescent="0.2">
      <c r="A41" s="61" t="s">
        <v>1970</v>
      </c>
      <c r="B41" s="78"/>
      <c r="C41" s="85"/>
      <c r="D41" s="80"/>
      <c r="E41" s="80"/>
      <c r="F41" s="106"/>
      <c r="G41" s="109" t="str">
        <f>IF(OR($C$42="",$C$46="",$C$50="",$C$54=""),"NG","OK")</f>
        <v>NG</v>
      </c>
      <c r="H41" s="46" t="s">
        <v>1799</v>
      </c>
    </row>
    <row r="42" spans="1:8" s="46" customFormat="1" ht="18.649999999999999" customHeight="1" x14ac:dyDescent="0.2">
      <c r="A42" s="61" t="s">
        <v>1919</v>
      </c>
      <c r="B42" s="76"/>
      <c r="C42" s="572"/>
      <c r="D42" s="573"/>
      <c r="E42" s="573"/>
      <c r="F42" s="574"/>
      <c r="G42" s="109"/>
    </row>
    <row r="43" spans="1:8" s="46" customFormat="1" ht="18.649999999999999" customHeight="1" x14ac:dyDescent="0.2">
      <c r="A43" s="62" t="s">
        <v>1091</v>
      </c>
      <c r="B43" s="79"/>
      <c r="C43" s="575"/>
      <c r="D43" s="576"/>
      <c r="E43" s="576"/>
      <c r="F43" s="577"/>
      <c r="G43" s="109"/>
    </row>
    <row r="44" spans="1:8" s="46" customFormat="1" ht="19.899999999999999" customHeight="1" x14ac:dyDescent="0.2">
      <c r="A44" s="62"/>
      <c r="B44" s="79"/>
      <c r="C44" s="575"/>
      <c r="D44" s="576"/>
      <c r="E44" s="576"/>
      <c r="F44" s="577"/>
      <c r="G44" s="109"/>
    </row>
    <row r="45" spans="1:8" s="46" customFormat="1" ht="19.899999999999999" customHeight="1" x14ac:dyDescent="0.2">
      <c r="A45" s="63"/>
      <c r="B45" s="77"/>
      <c r="C45" s="578"/>
      <c r="D45" s="579"/>
      <c r="E45" s="579"/>
      <c r="F45" s="580"/>
      <c r="G45" s="109"/>
    </row>
    <row r="46" spans="1:8" s="46" customFormat="1" ht="19.899999999999999" customHeight="1" x14ac:dyDescent="0.2">
      <c r="A46" s="61" t="s">
        <v>2001</v>
      </c>
      <c r="B46" s="76"/>
      <c r="C46" s="572"/>
      <c r="D46" s="573"/>
      <c r="E46" s="573"/>
      <c r="F46" s="574"/>
      <c r="G46" s="109"/>
    </row>
    <row r="47" spans="1:8" s="46" customFormat="1" ht="19.899999999999999" customHeight="1" x14ac:dyDescent="0.2">
      <c r="A47" s="62" t="s">
        <v>1091</v>
      </c>
      <c r="B47" s="79"/>
      <c r="C47" s="575"/>
      <c r="D47" s="576"/>
      <c r="E47" s="576"/>
      <c r="F47" s="577"/>
      <c r="G47" s="109"/>
    </row>
    <row r="48" spans="1:8" s="46" customFormat="1" ht="19.899999999999999" customHeight="1" x14ac:dyDescent="0.2">
      <c r="A48" s="62"/>
      <c r="B48" s="79"/>
      <c r="C48" s="575"/>
      <c r="D48" s="576"/>
      <c r="E48" s="576"/>
      <c r="F48" s="577"/>
      <c r="G48" s="109"/>
    </row>
    <row r="49" spans="1:8" s="46" customFormat="1" ht="19.899999999999999" customHeight="1" x14ac:dyDescent="0.2">
      <c r="A49" s="63"/>
      <c r="B49" s="77"/>
      <c r="C49" s="578"/>
      <c r="D49" s="579"/>
      <c r="E49" s="579"/>
      <c r="F49" s="580"/>
      <c r="G49" s="109"/>
    </row>
    <row r="50" spans="1:8" s="46" customFormat="1" ht="19.899999999999999" customHeight="1" x14ac:dyDescent="0.2">
      <c r="A50" s="61" t="s">
        <v>2006</v>
      </c>
      <c r="B50" s="76"/>
      <c r="C50" s="572"/>
      <c r="D50" s="573"/>
      <c r="E50" s="573"/>
      <c r="F50" s="574"/>
      <c r="G50" s="109"/>
    </row>
    <row r="51" spans="1:8" s="46" customFormat="1" ht="19.899999999999999" customHeight="1" x14ac:dyDescent="0.2">
      <c r="A51" s="62" t="s">
        <v>1091</v>
      </c>
      <c r="B51" s="79"/>
      <c r="C51" s="575"/>
      <c r="D51" s="576"/>
      <c r="E51" s="576"/>
      <c r="F51" s="577"/>
      <c r="G51" s="109"/>
    </row>
    <row r="52" spans="1:8" s="46" customFormat="1" ht="19.899999999999999" customHeight="1" x14ac:dyDescent="0.2">
      <c r="A52" s="62"/>
      <c r="B52" s="79"/>
      <c r="C52" s="575"/>
      <c r="D52" s="576"/>
      <c r="E52" s="576"/>
      <c r="F52" s="577"/>
      <c r="G52" s="109"/>
    </row>
    <row r="53" spans="1:8" s="46" customFormat="1" ht="19.899999999999999" customHeight="1" x14ac:dyDescent="0.2">
      <c r="A53" s="63"/>
      <c r="B53" s="77"/>
      <c r="C53" s="578"/>
      <c r="D53" s="579"/>
      <c r="E53" s="579"/>
      <c r="F53" s="580"/>
      <c r="G53" s="109"/>
    </row>
    <row r="54" spans="1:8" s="46" customFormat="1" ht="19.899999999999999" customHeight="1" x14ac:dyDescent="0.2">
      <c r="A54" s="59" t="s">
        <v>2005</v>
      </c>
      <c r="B54" s="76"/>
      <c r="C54" s="572"/>
      <c r="D54" s="573"/>
      <c r="E54" s="573"/>
      <c r="F54" s="581"/>
      <c r="G54" s="109"/>
    </row>
    <row r="55" spans="1:8" s="46" customFormat="1" ht="19.899999999999999" customHeight="1" x14ac:dyDescent="0.2">
      <c r="A55" s="64" t="s">
        <v>2009</v>
      </c>
      <c r="B55" s="79"/>
      <c r="C55" s="575"/>
      <c r="D55" s="576"/>
      <c r="E55" s="576"/>
      <c r="F55" s="582"/>
      <c r="G55" s="109"/>
    </row>
    <row r="56" spans="1:8" s="46" customFormat="1" ht="19.899999999999999" customHeight="1" x14ac:dyDescent="0.2">
      <c r="A56" s="64"/>
      <c r="B56" s="79"/>
      <c r="C56" s="575"/>
      <c r="D56" s="576"/>
      <c r="E56" s="576"/>
      <c r="F56" s="582"/>
      <c r="G56" s="109"/>
    </row>
    <row r="57" spans="1:8" s="46" customFormat="1" ht="19.899999999999999" customHeight="1" x14ac:dyDescent="0.2">
      <c r="A57" s="64"/>
      <c r="B57" s="79"/>
      <c r="C57" s="575"/>
      <c r="D57" s="576"/>
      <c r="E57" s="576"/>
      <c r="F57" s="582"/>
      <c r="G57" s="109"/>
    </row>
    <row r="58" spans="1:8" s="46" customFormat="1" ht="19.899999999999999" customHeight="1" x14ac:dyDescent="0.2">
      <c r="A58" s="60"/>
      <c r="B58" s="77"/>
      <c r="C58" s="578"/>
      <c r="D58" s="579"/>
      <c r="E58" s="579"/>
      <c r="F58" s="583"/>
      <c r="G58" s="109"/>
    </row>
    <row r="59" spans="1:8" s="46" customFormat="1" ht="19.899999999999999" customHeight="1" thickBot="1" x14ac:dyDescent="0.25">
      <c r="A59" s="61" t="s">
        <v>2012</v>
      </c>
      <c r="B59" s="76"/>
      <c r="C59" s="591" t="s">
        <v>598</v>
      </c>
      <c r="D59" s="592"/>
      <c r="E59" s="584"/>
      <c r="F59" s="585"/>
      <c r="G59" s="109" t="str">
        <f>IF(OR($E$59="",AND(NOT($G$60=""),$C$60="")),"NG","OK")</f>
        <v>NG</v>
      </c>
      <c r="H59" s="46" t="s">
        <v>2058</v>
      </c>
    </row>
    <row r="60" spans="1:8" s="46" customFormat="1" ht="19.899999999999999" customHeight="1" thickBot="1" x14ac:dyDescent="0.25">
      <c r="A60" s="62"/>
      <c r="B60" s="79"/>
      <c r="C60" s="586"/>
      <c r="D60" s="587"/>
      <c r="E60" s="587"/>
      <c r="F60" s="587"/>
      <c r="G60" s="110" t="str">
        <f>IF(E59="⑦その他","他","")</f>
        <v/>
      </c>
    </row>
    <row r="61" spans="1:8" s="46" customFormat="1" ht="19.899999999999999" customHeight="1" x14ac:dyDescent="0.2">
      <c r="A61" s="63"/>
      <c r="B61" s="77"/>
      <c r="C61" s="588"/>
      <c r="D61" s="589"/>
      <c r="E61" s="589"/>
      <c r="F61" s="590"/>
      <c r="G61" s="109"/>
    </row>
    <row r="62" spans="1:8" s="46" customFormat="1" ht="19.899999999999999" customHeight="1" x14ac:dyDescent="0.2">
      <c r="A62" s="59" t="s">
        <v>2007</v>
      </c>
      <c r="B62" s="76"/>
      <c r="C62" s="575"/>
      <c r="D62" s="576"/>
      <c r="E62" s="576"/>
      <c r="F62" s="577"/>
      <c r="G62" s="109"/>
    </row>
    <row r="63" spans="1:8" s="46" customFormat="1" ht="19.899999999999999" customHeight="1" x14ac:dyDescent="0.2">
      <c r="A63" s="64" t="s">
        <v>2008</v>
      </c>
      <c r="B63" s="79"/>
      <c r="C63" s="575"/>
      <c r="D63" s="576"/>
      <c r="E63" s="576"/>
      <c r="F63" s="577"/>
      <c r="G63" s="109"/>
    </row>
    <row r="64" spans="1:8" s="46" customFormat="1" ht="19.899999999999999" customHeight="1" x14ac:dyDescent="0.2">
      <c r="A64" s="64" t="s">
        <v>2010</v>
      </c>
      <c r="B64" s="79"/>
      <c r="C64" s="575"/>
      <c r="D64" s="576"/>
      <c r="E64" s="576"/>
      <c r="F64" s="577"/>
      <c r="G64" s="109"/>
    </row>
    <row r="65" spans="1:8" s="46" customFormat="1" ht="19.899999999999999" customHeight="1" x14ac:dyDescent="0.2">
      <c r="A65" s="60"/>
      <c r="B65" s="77"/>
      <c r="C65" s="578"/>
      <c r="D65" s="579"/>
      <c r="E65" s="579"/>
      <c r="F65" s="580"/>
      <c r="G65" s="109"/>
    </row>
    <row r="66" spans="1:8" s="46" customFormat="1" ht="21.75" customHeight="1" x14ac:dyDescent="0.2">
      <c r="A66" s="62" t="s">
        <v>2013</v>
      </c>
      <c r="B66" s="79"/>
      <c r="C66" s="596" t="s">
        <v>1945</v>
      </c>
      <c r="D66" s="597"/>
      <c r="E66" s="597"/>
      <c r="F66" s="598"/>
      <c r="G66" s="109"/>
    </row>
    <row r="67" spans="1:8" s="46" customFormat="1" ht="21.75" customHeight="1" x14ac:dyDescent="0.2">
      <c r="A67" s="62"/>
      <c r="B67" s="79"/>
      <c r="C67" s="599"/>
      <c r="D67" s="600"/>
      <c r="E67" s="600"/>
      <c r="F67" s="601"/>
      <c r="G67" s="109"/>
    </row>
    <row r="68" spans="1:8" s="46" customFormat="1" ht="19.899999999999999" customHeight="1" x14ac:dyDescent="0.2">
      <c r="A68" s="62"/>
      <c r="B68" s="79"/>
      <c r="C68" s="572"/>
      <c r="D68" s="573"/>
      <c r="E68" s="573"/>
      <c r="F68" s="581"/>
      <c r="G68" s="109"/>
    </row>
    <row r="69" spans="1:8" s="46" customFormat="1" ht="19.899999999999999" customHeight="1" x14ac:dyDescent="0.2">
      <c r="A69" s="62"/>
      <c r="B69" s="79"/>
      <c r="C69" s="578"/>
      <c r="D69" s="579"/>
      <c r="E69" s="579"/>
      <c r="F69" s="583"/>
      <c r="G69" s="109"/>
    </row>
    <row r="70" spans="1:8" s="46" customFormat="1" ht="19.899999999999999" customHeight="1" thickBot="1" x14ac:dyDescent="0.25">
      <c r="A70" s="146" t="s">
        <v>2014</v>
      </c>
      <c r="B70" s="91"/>
      <c r="C70" s="591" t="s">
        <v>1946</v>
      </c>
      <c r="D70" s="592"/>
      <c r="E70" s="584"/>
      <c r="F70" s="595"/>
      <c r="G70" s="109" t="str">
        <f>IF(OR($E$70="",AND(NOT($G$71=""),$C$71="")),"NG","OK")</f>
        <v>NG</v>
      </c>
      <c r="H70" s="46" t="s">
        <v>1977</v>
      </c>
    </row>
    <row r="71" spans="1:8" s="46" customFormat="1" ht="19.899999999999999" customHeight="1" thickBot="1" x14ac:dyDescent="0.25">
      <c r="A71" s="61" t="s">
        <v>2002</v>
      </c>
      <c r="B71" s="76"/>
      <c r="C71" s="593"/>
      <c r="D71" s="594"/>
      <c r="E71" s="594"/>
      <c r="F71" s="594"/>
      <c r="G71" s="110" t="str">
        <f>IF($E$70="⑤その他","他","")</f>
        <v/>
      </c>
    </row>
    <row r="72" spans="1:8" s="46" customFormat="1" ht="19.899999999999999" customHeight="1" x14ac:dyDescent="0.2">
      <c r="A72" s="63"/>
      <c r="B72" s="77"/>
      <c r="C72" s="588"/>
      <c r="D72" s="589"/>
      <c r="E72" s="589"/>
      <c r="F72" s="589"/>
      <c r="G72" s="109"/>
    </row>
    <row r="73" spans="1:8" s="46" customFormat="1" ht="19.899999999999999" customHeight="1" x14ac:dyDescent="0.2">
      <c r="A73" s="50"/>
      <c r="C73" s="83"/>
      <c r="F73" s="99"/>
      <c r="G73" s="109"/>
    </row>
    <row r="74" spans="1:8" s="46" customFormat="1" ht="19.899999999999999" customHeight="1" x14ac:dyDescent="0.2">
      <c r="A74" s="50"/>
      <c r="C74" s="83"/>
      <c r="F74" s="99"/>
      <c r="G74" s="109"/>
    </row>
    <row r="75" spans="1:8" s="46" customFormat="1" ht="19.899999999999999" customHeight="1" x14ac:dyDescent="0.2">
      <c r="A75" s="50"/>
      <c r="B75" s="65" t="str">
        <f>IF(COUNTIF($G$1:$G$72,"NG")&gt;0,"未記入のセルが有ります。以下の項目に水色と黄色のセルが残っていないかご確認下さい。","")</f>
        <v>未記入のセルが有ります。以下の項目に水色と黄色のセルが残っていないかご確認下さい。</v>
      </c>
      <c r="C75" s="83"/>
      <c r="F75" s="99"/>
      <c r="G75" s="109"/>
    </row>
    <row r="76" spans="1:8" s="46" customFormat="1" ht="19.899999999999999" customHeight="1" x14ac:dyDescent="0.2">
      <c r="A76" s="50"/>
      <c r="B76" s="65" t="str">
        <f>IF(OR(G59&lt;&gt;"NG",$G$70="NG"),"なお、その他を選択した場合、具体的な記入が必要となりますのでご注意下さい","")</f>
        <v>なお、その他を選択した場合、具体的な記入が必要となりますのでご注意下さい</v>
      </c>
      <c r="C76" s="83"/>
      <c r="F76" s="99"/>
      <c r="G76" s="109"/>
    </row>
    <row r="77" spans="1:8" s="46" customFormat="1" ht="19.899999999999999" customHeight="1" x14ac:dyDescent="0.2">
      <c r="A77" s="50"/>
      <c r="B77" s="65"/>
      <c r="C77" s="83"/>
      <c r="F77" s="99"/>
      <c r="G77" s="109"/>
    </row>
    <row r="78" spans="1:8" s="46" customFormat="1" ht="19.899999999999999" customHeight="1" x14ac:dyDescent="0.2">
      <c r="A78" s="50"/>
      <c r="B78" s="65" t="str">
        <f>IF($G$2="NG",$H$2,"")</f>
        <v>報告日</v>
      </c>
      <c r="C78" s="86" t="str">
        <f>IF($G$10="NG",$H$10,"")</f>
        <v>１－１．</v>
      </c>
      <c r="D78" s="92">
        <f>IF($G$19="NG",$H$19,"")</f>
        <v>2</v>
      </c>
      <c r="E78" s="65" t="str">
        <f>IF($G$30="NG",$H$30,"")</f>
        <v>３－１．</v>
      </c>
      <c r="F78" s="107" t="str">
        <f>IF($G$31="NG",$H$31,"")</f>
        <v/>
      </c>
      <c r="G78" s="109"/>
    </row>
    <row r="79" spans="1:8" s="46" customFormat="1" ht="19.899999999999999" customHeight="1" x14ac:dyDescent="0.2">
      <c r="B79" s="65" t="str">
        <f>IF($G$35="NG",$H$35,"")</f>
        <v>4</v>
      </c>
      <c r="C79" s="65" t="str">
        <f>IF($G$39="NG",$H$39,"")</f>
        <v>５－１．</v>
      </c>
      <c r="D79" s="86" t="str">
        <f>IF($G$41="NG",$H$41,"")</f>
        <v>５－２．</v>
      </c>
      <c r="E79" s="65" t="str">
        <f>IF($G$59="NG",$H$59,"")</f>
        <v>５－２．(成果物）</v>
      </c>
      <c r="F79" s="107" t="str">
        <f>IF($G$70="NG",$H$70,"")</f>
        <v>５－３．</v>
      </c>
      <c r="G79" s="109"/>
    </row>
    <row r="80" spans="1:8" s="46" customFormat="1" ht="19.899999999999999" customHeight="1" x14ac:dyDescent="0.2">
      <c r="A80" s="50"/>
      <c r="C80" s="83"/>
      <c r="F80" s="99"/>
      <c r="G80" s="109"/>
    </row>
    <row r="81" spans="1:7" s="46" customFormat="1" ht="19.899999999999999" customHeight="1" x14ac:dyDescent="0.2">
      <c r="A81" s="50"/>
      <c r="C81" s="83"/>
      <c r="F81" s="99"/>
      <c r="G81" s="109"/>
    </row>
    <row r="82" spans="1:7" s="46" customFormat="1" ht="19.899999999999999" customHeight="1" x14ac:dyDescent="0.2">
      <c r="A82" s="50" t="s">
        <v>2029</v>
      </c>
      <c r="C82" s="83"/>
      <c r="F82" s="99"/>
      <c r="G82" s="109"/>
    </row>
    <row r="83" spans="1:7" s="46" customFormat="1" ht="19.899999999999999" customHeight="1" x14ac:dyDescent="0.2">
      <c r="A83" s="66" t="s">
        <v>1960</v>
      </c>
      <c r="B83" s="80"/>
      <c r="C83" s="85"/>
      <c r="D83" s="80"/>
      <c r="E83" s="80"/>
      <c r="F83" s="91"/>
      <c r="G83" s="109"/>
    </row>
    <row r="84" spans="1:7" s="46" customFormat="1" ht="19.899999999999999" customHeight="1" x14ac:dyDescent="0.2">
      <c r="A84" s="50"/>
      <c r="C84" s="83"/>
      <c r="F84" s="99"/>
      <c r="G84" s="109"/>
    </row>
    <row r="85" spans="1:7" s="46" customFormat="1" ht="19.899999999999999" customHeight="1" x14ac:dyDescent="0.2">
      <c r="A85" s="50"/>
      <c r="C85" s="83"/>
      <c r="F85" s="99"/>
      <c r="G85" s="109"/>
    </row>
    <row r="86" spans="1:7" s="46" customFormat="1" ht="19.899999999999999" customHeight="1" x14ac:dyDescent="0.2">
      <c r="A86" s="50"/>
      <c r="C86" s="83"/>
      <c r="F86" s="99"/>
      <c r="G86" s="109"/>
    </row>
    <row r="87" spans="1:7" s="46" customFormat="1" ht="19.899999999999999" customHeight="1" x14ac:dyDescent="0.2">
      <c r="A87" s="50"/>
      <c r="C87" s="83"/>
      <c r="F87" s="99"/>
      <c r="G87" s="109"/>
    </row>
    <row r="88" spans="1:7" s="46" customFormat="1" ht="19.899999999999999" customHeight="1" x14ac:dyDescent="0.2">
      <c r="A88" s="50"/>
      <c r="C88" s="83"/>
      <c r="F88" s="99"/>
      <c r="G88" s="109"/>
    </row>
    <row r="89" spans="1:7" s="46" customFormat="1" ht="19.899999999999999" customHeight="1" x14ac:dyDescent="0.2">
      <c r="A89" s="50"/>
      <c r="C89" s="83"/>
      <c r="F89" s="99"/>
      <c r="G89" s="109"/>
    </row>
    <row r="90" spans="1:7" s="46" customFormat="1" ht="19.899999999999999" customHeight="1" x14ac:dyDescent="0.2">
      <c r="A90" s="50"/>
      <c r="C90" s="83"/>
      <c r="F90" s="99"/>
      <c r="G90" s="109"/>
    </row>
    <row r="91" spans="1:7" s="46" customFormat="1" ht="19.899999999999999" customHeight="1" x14ac:dyDescent="0.2">
      <c r="A91" s="50"/>
      <c r="C91" s="83"/>
      <c r="F91" s="99"/>
      <c r="G91" s="109"/>
    </row>
    <row r="92" spans="1:7" s="46" customFormat="1" ht="19.899999999999999" customHeight="1" x14ac:dyDescent="0.2">
      <c r="A92" s="50"/>
      <c r="C92" s="83"/>
      <c r="F92" s="99"/>
      <c r="G92" s="109"/>
    </row>
    <row r="93" spans="1:7" s="46" customFormat="1" ht="19.899999999999999" customHeight="1" x14ac:dyDescent="0.2">
      <c r="A93" s="50"/>
      <c r="C93" s="83"/>
      <c r="F93" s="99"/>
      <c r="G93" s="109"/>
    </row>
    <row r="94" spans="1:7" s="46" customFormat="1" ht="19.899999999999999" customHeight="1" x14ac:dyDescent="0.2">
      <c r="A94" s="50"/>
      <c r="C94" s="83"/>
      <c r="F94" s="99"/>
      <c r="G94" s="109"/>
    </row>
    <row r="95" spans="1:7" s="46" customFormat="1" ht="19.899999999999999" customHeight="1" x14ac:dyDescent="0.2">
      <c r="A95" s="50"/>
      <c r="C95" s="83"/>
      <c r="F95" s="99"/>
      <c r="G95" s="109"/>
    </row>
    <row r="96" spans="1:7" s="46" customFormat="1" ht="19.899999999999999" customHeight="1" x14ac:dyDescent="0.2">
      <c r="A96" s="50"/>
      <c r="C96" s="83"/>
      <c r="F96" s="99"/>
      <c r="G96" s="109"/>
    </row>
    <row r="97" spans="1:7" s="46" customFormat="1" ht="19.899999999999999" customHeight="1" x14ac:dyDescent="0.2">
      <c r="A97" s="50"/>
      <c r="C97" s="83"/>
      <c r="F97" s="99"/>
      <c r="G97" s="109"/>
    </row>
    <row r="98" spans="1:7" s="46" customFormat="1" ht="19.899999999999999" customHeight="1" x14ac:dyDescent="0.2">
      <c r="A98" s="50"/>
      <c r="C98" s="83"/>
      <c r="F98" s="99"/>
      <c r="G98" s="109"/>
    </row>
    <row r="99" spans="1:7" s="46" customFormat="1" ht="19.899999999999999" customHeight="1" x14ac:dyDescent="0.2">
      <c r="A99" s="50"/>
      <c r="C99" s="83"/>
      <c r="F99" s="99"/>
      <c r="G99" s="109"/>
    </row>
    <row r="100" spans="1:7" s="46" customFormat="1" ht="19.899999999999999" customHeight="1" x14ac:dyDescent="0.2">
      <c r="A100" s="50"/>
      <c r="C100" s="83"/>
      <c r="F100" s="99"/>
      <c r="G100" s="109"/>
    </row>
    <row r="101" spans="1:7" s="46" customFormat="1" ht="19.899999999999999" customHeight="1" x14ac:dyDescent="0.2">
      <c r="A101" s="50"/>
      <c r="C101" s="83"/>
      <c r="F101" s="99"/>
      <c r="G101" s="109"/>
    </row>
    <row r="102" spans="1:7" s="46" customFormat="1" ht="19.899999999999999" customHeight="1" x14ac:dyDescent="0.2">
      <c r="A102" s="50"/>
      <c r="C102" s="83"/>
      <c r="F102" s="99"/>
      <c r="G102" s="109"/>
    </row>
    <row r="103" spans="1:7" s="46" customFormat="1" ht="19.899999999999999" customHeight="1" x14ac:dyDescent="0.2">
      <c r="A103" s="50"/>
      <c r="C103" s="83"/>
      <c r="F103" s="99"/>
      <c r="G103" s="109"/>
    </row>
    <row r="104" spans="1:7" s="46" customFormat="1" ht="19.899999999999999" customHeight="1" x14ac:dyDescent="0.2">
      <c r="A104" s="50"/>
      <c r="C104" s="83"/>
      <c r="F104" s="99"/>
      <c r="G104" s="109"/>
    </row>
    <row r="105" spans="1:7" s="46" customFormat="1" ht="19.899999999999999" customHeight="1" x14ac:dyDescent="0.2">
      <c r="A105" s="50"/>
      <c r="C105" s="83"/>
      <c r="F105" s="99"/>
      <c r="G105" s="109"/>
    </row>
    <row r="106" spans="1:7" s="46" customFormat="1" ht="19.899999999999999" customHeight="1" x14ac:dyDescent="0.2">
      <c r="A106" s="50"/>
      <c r="C106" s="83"/>
      <c r="F106" s="99"/>
      <c r="G106" s="109"/>
    </row>
    <row r="107" spans="1:7" s="46" customFormat="1" ht="19.899999999999999" customHeight="1" x14ac:dyDescent="0.2">
      <c r="A107" s="50"/>
      <c r="C107" s="83"/>
      <c r="F107" s="99"/>
      <c r="G107" s="109"/>
    </row>
    <row r="108" spans="1:7" s="46" customFormat="1" ht="19.899999999999999" customHeight="1" x14ac:dyDescent="0.2">
      <c r="A108" s="50"/>
      <c r="C108" s="83"/>
      <c r="F108" s="99"/>
      <c r="G108" s="109"/>
    </row>
    <row r="109" spans="1:7" s="46" customFormat="1" ht="19.899999999999999" customHeight="1" x14ac:dyDescent="0.2">
      <c r="A109" s="50"/>
      <c r="C109" s="83"/>
      <c r="F109" s="99"/>
      <c r="G109" s="109"/>
    </row>
    <row r="110" spans="1:7" s="46" customFormat="1" ht="19.899999999999999" customHeight="1" x14ac:dyDescent="0.2">
      <c r="A110" s="50"/>
      <c r="C110" s="83"/>
      <c r="F110" s="99"/>
      <c r="G110" s="109"/>
    </row>
    <row r="111" spans="1:7" s="46" customFormat="1" ht="19.899999999999999" customHeight="1" x14ac:dyDescent="0.2">
      <c r="A111" s="50"/>
      <c r="C111" s="83"/>
      <c r="F111" s="99"/>
      <c r="G111" s="109"/>
    </row>
    <row r="112" spans="1:7" s="46" customFormat="1" ht="19.899999999999999" customHeight="1" x14ac:dyDescent="0.2">
      <c r="A112" s="50"/>
      <c r="C112" s="83"/>
      <c r="F112" s="99"/>
      <c r="G112" s="109"/>
    </row>
    <row r="113" spans="1:7" s="46" customFormat="1" ht="19.899999999999999" customHeight="1" x14ac:dyDescent="0.2">
      <c r="A113" s="50"/>
      <c r="C113" s="83"/>
      <c r="F113" s="99"/>
      <c r="G113" s="109"/>
    </row>
    <row r="114" spans="1:7" s="46" customFormat="1" ht="19.899999999999999" customHeight="1" x14ac:dyDescent="0.2">
      <c r="A114" s="50"/>
      <c r="C114" s="83"/>
      <c r="F114" s="99"/>
      <c r="G114" s="109"/>
    </row>
    <row r="115" spans="1:7" s="46" customFormat="1" ht="19.899999999999999" customHeight="1" x14ac:dyDescent="0.2">
      <c r="A115" s="50"/>
      <c r="C115" s="83"/>
      <c r="F115" s="99"/>
      <c r="G115" s="109"/>
    </row>
    <row r="116" spans="1:7" s="46" customFormat="1" ht="19.899999999999999" customHeight="1" x14ac:dyDescent="0.2">
      <c r="A116" s="50"/>
      <c r="C116" s="83"/>
      <c r="F116" s="99"/>
      <c r="G116" s="109"/>
    </row>
    <row r="117" spans="1:7" s="46" customFormat="1" ht="19.899999999999999" customHeight="1" x14ac:dyDescent="0.2">
      <c r="A117" s="50"/>
      <c r="C117" s="83"/>
      <c r="F117" s="99"/>
      <c r="G117" s="109"/>
    </row>
    <row r="118" spans="1:7" s="46" customFormat="1" ht="19.899999999999999" customHeight="1" x14ac:dyDescent="0.2">
      <c r="A118" s="50"/>
      <c r="C118" s="83"/>
      <c r="F118" s="99"/>
      <c r="G118" s="109"/>
    </row>
    <row r="119" spans="1:7" s="46" customFormat="1" ht="19.899999999999999" customHeight="1" x14ac:dyDescent="0.2">
      <c r="A119" s="50"/>
      <c r="C119" s="83"/>
      <c r="F119" s="99"/>
      <c r="G119" s="109"/>
    </row>
    <row r="120" spans="1:7" s="46" customFormat="1" ht="19.899999999999999" customHeight="1" x14ac:dyDescent="0.2">
      <c r="A120" s="50"/>
      <c r="C120" s="83"/>
      <c r="F120" s="99"/>
      <c r="G120" s="109"/>
    </row>
    <row r="121" spans="1:7" s="46" customFormat="1" ht="19.899999999999999" customHeight="1" x14ac:dyDescent="0.2">
      <c r="A121" s="50"/>
      <c r="C121" s="83"/>
      <c r="F121" s="99"/>
      <c r="G121" s="109"/>
    </row>
    <row r="122" spans="1:7" s="46" customFormat="1" ht="19.899999999999999" customHeight="1" x14ac:dyDescent="0.2">
      <c r="A122" s="50"/>
      <c r="C122" s="83"/>
      <c r="F122" s="99"/>
      <c r="G122" s="109"/>
    </row>
    <row r="123" spans="1:7" s="46" customFormat="1" ht="19.899999999999999" customHeight="1" x14ac:dyDescent="0.2">
      <c r="A123" s="50"/>
      <c r="C123" s="83"/>
      <c r="F123" s="99"/>
      <c r="G123" s="109"/>
    </row>
    <row r="124" spans="1:7" s="46" customFormat="1" ht="19.899999999999999" customHeight="1" x14ac:dyDescent="0.2">
      <c r="A124" s="50"/>
      <c r="C124" s="83"/>
      <c r="F124" s="99"/>
      <c r="G124" s="109"/>
    </row>
    <row r="125" spans="1:7" s="46" customFormat="1" ht="19.899999999999999" customHeight="1" x14ac:dyDescent="0.2">
      <c r="A125" s="50"/>
      <c r="C125" s="83"/>
      <c r="F125" s="99"/>
      <c r="G125" s="109"/>
    </row>
    <row r="126" spans="1:7" s="46" customFormat="1" ht="19.899999999999999" customHeight="1" x14ac:dyDescent="0.2">
      <c r="A126" s="50"/>
      <c r="C126" s="83"/>
      <c r="F126" s="99"/>
      <c r="G126" s="109"/>
    </row>
    <row r="127" spans="1:7" s="46" customFormat="1" ht="19.899999999999999" customHeight="1" x14ac:dyDescent="0.2">
      <c r="A127" s="50"/>
      <c r="C127" s="83"/>
      <c r="F127" s="99"/>
      <c r="G127" s="109"/>
    </row>
    <row r="128" spans="1:7" s="46" customFormat="1" ht="19.899999999999999" customHeight="1" x14ac:dyDescent="0.2">
      <c r="A128" s="50"/>
      <c r="C128" s="83"/>
      <c r="F128" s="99"/>
      <c r="G128" s="109"/>
    </row>
    <row r="129" spans="1:7" s="46" customFormat="1" ht="19.899999999999999" customHeight="1" x14ac:dyDescent="0.2">
      <c r="A129" s="50"/>
      <c r="C129" s="83"/>
      <c r="F129" s="99"/>
      <c r="G129" s="109"/>
    </row>
    <row r="130" spans="1:7" s="46" customFormat="1" ht="19.899999999999999" customHeight="1" x14ac:dyDescent="0.2">
      <c r="A130" s="50"/>
      <c r="C130" s="83"/>
      <c r="F130" s="99"/>
      <c r="G130" s="109"/>
    </row>
    <row r="131" spans="1:7" s="46" customFormat="1" ht="19.899999999999999" customHeight="1" x14ac:dyDescent="0.2">
      <c r="A131" s="50"/>
      <c r="C131" s="83"/>
      <c r="F131" s="99"/>
      <c r="G131" s="109"/>
    </row>
    <row r="132" spans="1:7" s="46" customFormat="1" ht="19.899999999999999" customHeight="1" thickBot="1" x14ac:dyDescent="0.25">
      <c r="A132" s="67"/>
      <c r="B132" s="81"/>
      <c r="C132" s="87"/>
      <c r="D132" s="81"/>
      <c r="E132" s="81"/>
      <c r="F132" s="108"/>
      <c r="G132" s="109"/>
    </row>
    <row r="133" spans="1:7" s="46" customFormat="1" ht="19.899999999999999" customHeight="1" x14ac:dyDescent="0.2">
      <c r="A133" s="68"/>
      <c r="C133" s="83"/>
      <c r="G133" s="109"/>
    </row>
    <row r="134" spans="1:7" s="46" customFormat="1" ht="19.899999999999999" customHeight="1" x14ac:dyDescent="0.2">
      <c r="A134" s="68"/>
      <c r="C134" s="83"/>
      <c r="G134" s="109"/>
    </row>
    <row r="135" spans="1:7" s="46" customFormat="1" ht="19.899999999999999" customHeight="1" x14ac:dyDescent="0.2">
      <c r="A135" s="68"/>
      <c r="C135" s="83"/>
      <c r="G135" s="109"/>
    </row>
    <row r="136" spans="1:7" s="46" customFormat="1" ht="19.899999999999999" customHeight="1" x14ac:dyDescent="0.2">
      <c r="A136" s="68"/>
      <c r="C136" s="83"/>
      <c r="G136" s="109"/>
    </row>
    <row r="137" spans="1:7" s="46" customFormat="1" ht="19.899999999999999" customHeight="1" x14ac:dyDescent="0.2">
      <c r="A137" s="68"/>
      <c r="C137" s="83"/>
      <c r="G137" s="109"/>
    </row>
    <row r="138" spans="1:7" s="46" customFormat="1" ht="19.899999999999999" customHeight="1" x14ac:dyDescent="0.2">
      <c r="A138" s="68"/>
      <c r="C138" s="83"/>
      <c r="G138" s="109"/>
    </row>
    <row r="139" spans="1:7" s="46" customFormat="1" ht="19.899999999999999" customHeight="1" x14ac:dyDescent="0.2">
      <c r="A139" s="68"/>
      <c r="C139" s="83"/>
      <c r="G139" s="109"/>
    </row>
    <row r="140" spans="1:7" s="46" customFormat="1" ht="19.899999999999999" customHeight="1" x14ac:dyDescent="0.2">
      <c r="A140" s="68"/>
      <c r="C140" s="83"/>
      <c r="G140" s="109"/>
    </row>
    <row r="141" spans="1:7" s="46" customFormat="1" ht="19.899999999999999" customHeight="1" x14ac:dyDescent="0.2">
      <c r="A141" s="68"/>
      <c r="C141" s="83"/>
      <c r="G141" s="109"/>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B12:D12"/>
    <mergeCell ref="A1:F1"/>
    <mergeCell ref="A4:F4"/>
    <mergeCell ref="A6:F7"/>
    <mergeCell ref="A8:F8"/>
    <mergeCell ref="B11:D11"/>
    <mergeCell ref="B14:F14"/>
    <mergeCell ref="A20:F20"/>
    <mergeCell ref="B21:C21"/>
    <mergeCell ref="B22:C22"/>
    <mergeCell ref="A23:A24"/>
    <mergeCell ref="B23:F24"/>
    <mergeCell ref="C59:D59"/>
    <mergeCell ref="E59:F59"/>
    <mergeCell ref="A25:A26"/>
    <mergeCell ref="B25:F26"/>
    <mergeCell ref="C31:D31"/>
    <mergeCell ref="E39:F39"/>
    <mergeCell ref="C40:D40"/>
    <mergeCell ref="C42:F45"/>
    <mergeCell ref="C46:F49"/>
    <mergeCell ref="C50:F53"/>
    <mergeCell ref="C54:F58"/>
    <mergeCell ref="B36:C36"/>
    <mergeCell ref="C32:D32"/>
    <mergeCell ref="C71:F72"/>
    <mergeCell ref="C60:F61"/>
    <mergeCell ref="C62:F65"/>
    <mergeCell ref="C66:F67"/>
    <mergeCell ref="C68:F69"/>
    <mergeCell ref="C70:D70"/>
    <mergeCell ref="E70:F70"/>
  </mergeCells>
  <phoneticPr fontId="7"/>
  <conditionalFormatting sqref="B22:C22">
    <cfRule type="expression" dxfId="397" priority="42">
      <formula>$B$22=""</formula>
    </cfRule>
  </conditionalFormatting>
  <conditionalFormatting sqref="B30">
    <cfRule type="expression" dxfId="396" priority="41">
      <formula>$B$30=""</formula>
    </cfRule>
  </conditionalFormatting>
  <conditionalFormatting sqref="C30">
    <cfRule type="expression" dxfId="395" priority="40">
      <formula>$C$30=""</formula>
    </cfRule>
  </conditionalFormatting>
  <conditionalFormatting sqref="D30">
    <cfRule type="expression" dxfId="394" priority="39">
      <formula>$D$30=""</formula>
    </cfRule>
  </conditionalFormatting>
  <conditionalFormatting sqref="C40:D40">
    <cfRule type="expression" dxfId="393" priority="30">
      <formula>$C$40=""</formula>
    </cfRule>
  </conditionalFormatting>
  <conditionalFormatting sqref="E40">
    <cfRule type="expression" dxfId="392" priority="29">
      <formula>$E$40=""</formula>
    </cfRule>
  </conditionalFormatting>
  <conditionalFormatting sqref="C42:F45">
    <cfRule type="expression" dxfId="391" priority="28">
      <formula>$C$42=""</formula>
    </cfRule>
  </conditionalFormatting>
  <conditionalFormatting sqref="C46:F49">
    <cfRule type="expression" dxfId="390" priority="27">
      <formula>$C$46=""</formula>
    </cfRule>
  </conditionalFormatting>
  <conditionalFormatting sqref="C50:F53">
    <cfRule type="expression" dxfId="389" priority="26">
      <formula>$C$50=""</formula>
    </cfRule>
  </conditionalFormatting>
  <conditionalFormatting sqref="C54:F58">
    <cfRule type="expression" dxfId="388" priority="25">
      <formula>$C$54=""</formula>
    </cfRule>
  </conditionalFormatting>
  <conditionalFormatting sqref="C62:F65">
    <cfRule type="expression" dxfId="387" priority="24">
      <formula>$C$62=""</formula>
    </cfRule>
  </conditionalFormatting>
  <conditionalFormatting sqref="C68:F69">
    <cfRule type="expression" dxfId="386" priority="23">
      <formula>$C$68=""</formula>
    </cfRule>
  </conditionalFormatting>
  <conditionalFormatting sqref="E70:F70">
    <cfRule type="expression" dxfId="385" priority="22">
      <formula>$E$70=""</formula>
    </cfRule>
  </conditionalFormatting>
  <conditionalFormatting sqref="C71:F72">
    <cfRule type="expression" dxfId="384" priority="20">
      <formula>$G$71=""</formula>
    </cfRule>
    <cfRule type="expression" dxfId="383" priority="21">
      <formula>$C$71=""</formula>
    </cfRule>
  </conditionalFormatting>
  <conditionalFormatting sqref="F2">
    <cfRule type="expression" dxfId="382" priority="19">
      <formula>$F$2=""</formula>
    </cfRule>
  </conditionalFormatting>
  <conditionalFormatting sqref="A16:A17">
    <cfRule type="expression" dxfId="381" priority="13">
      <formula>$G$11=""</formula>
    </cfRule>
  </conditionalFormatting>
  <conditionalFormatting sqref="E59:F59">
    <cfRule type="expression" dxfId="380" priority="44">
      <formula>$E$59=""</formula>
    </cfRule>
  </conditionalFormatting>
  <conditionalFormatting sqref="C60:F61">
    <cfRule type="expression" dxfId="379" priority="45">
      <formula>$G$60=""</formula>
    </cfRule>
    <cfRule type="expression" dxfId="378" priority="46">
      <formula>$C$60=""</formula>
    </cfRule>
  </conditionalFormatting>
  <conditionalFormatting sqref="E30">
    <cfRule type="expression" dxfId="377" priority="12">
      <formula>$E$30=0</formula>
    </cfRule>
  </conditionalFormatting>
  <conditionalFormatting sqref="B36">
    <cfRule type="expression" dxfId="376" priority="11">
      <formula>$B$36=""</formula>
    </cfRule>
  </conditionalFormatting>
  <conditionalFormatting sqref="B11:D11">
    <cfRule type="expression" dxfId="375" priority="10">
      <formula>$B$11=""</formula>
    </cfRule>
  </conditionalFormatting>
  <conditionalFormatting sqref="F11">
    <cfRule type="expression" dxfId="374" priority="9">
      <formula>$F$11=""</formula>
    </cfRule>
  </conditionalFormatting>
  <conditionalFormatting sqref="B12:D12">
    <cfRule type="expression" dxfId="373" priority="8">
      <formula>$B$12=""</formula>
    </cfRule>
  </conditionalFormatting>
  <conditionalFormatting sqref="F12">
    <cfRule type="expression" dxfId="372" priority="7">
      <formula>$F$12=""</formula>
    </cfRule>
  </conditionalFormatting>
  <conditionalFormatting sqref="B13">
    <cfRule type="expression" dxfId="371" priority="6">
      <formula>$B$13=""</formula>
    </cfRule>
  </conditionalFormatting>
  <conditionalFormatting sqref="D13">
    <cfRule type="expression" dxfId="370" priority="5">
      <formula>$D$13=""</formula>
    </cfRule>
  </conditionalFormatting>
  <conditionalFormatting sqref="F13">
    <cfRule type="expression" dxfId="369" priority="4">
      <formula>$F$13=""</formula>
    </cfRule>
  </conditionalFormatting>
  <conditionalFormatting sqref="B14:F14">
    <cfRule type="expression" dxfId="368" priority="3">
      <formula>$B$14=""</formula>
    </cfRule>
  </conditionalFormatting>
  <conditionalFormatting sqref="B16:F17">
    <cfRule type="expression" dxfId="367" priority="2">
      <formula>$G$11=""</formula>
    </cfRule>
  </conditionalFormatting>
  <conditionalFormatting sqref="B21:C21">
    <cfRule type="expression" dxfId="366" priority="1">
      <formula>$B$21=""</formula>
    </cfRule>
  </conditionalFormatting>
  <dataValidations count="7">
    <dataValidation imeMode="disabled" allowBlank="1" showInputMessage="1" showErrorMessage="1" prompt="休憩があった場合のみ記入下さい。休憩時間は（分）で記入下さい。" sqref="E30" xr:uid="{00000000-0002-0000-0C00-000000000000}"/>
    <dataValidation allowBlank="1" showInputMessage="1" showErrorMessage="1" prompt="その他を選択した場合具体的にご記入下さい。" sqref="C60:F61" xr:uid="{00000000-0002-0000-0C00-000001000000}"/>
    <dataValidation type="date" imeMode="disabled" operator="greaterThanOrEqual" allowBlank="1" showInputMessage="1" showErrorMessage="1" prompt="半角で「7/10」のようにご記入下さい。" sqref="F2" xr:uid="{00000000-0002-0000-0C00-000002000000}">
      <formula1>42531</formula1>
    </dataValidation>
    <dataValidation type="whole" imeMode="disabled" operator="greaterThanOrEqual" allowBlank="1" showInputMessage="1" showErrorMessage="1" prompt="半角で数字をご記入下さい。" sqref="E40" xr:uid="{00000000-0002-0000-0C00-000003000000}">
      <formula1>0</formula1>
    </dataValidation>
    <dataValidation type="time" imeMode="disabled" operator="greaterThanOrEqual" allowBlank="1" showInputMessage="1" showErrorMessage="1" prompt="半角で「15:00」のようにご記入下さい。" sqref="D30" xr:uid="{00000000-0002-0000-0C00-000004000000}">
      <formula1>$C$30</formula1>
    </dataValidation>
    <dataValidation type="time" imeMode="disabled" operator="greaterThanOrEqual" allowBlank="1" showInputMessage="1" showErrorMessage="1" prompt="半角で「15:00」のようにご記入下さい。" sqref="C30" xr:uid="{00000000-0002-0000-0C00-000005000000}">
      <formula1>0</formula1>
    </dataValidation>
    <dataValidation type="date" imeMode="disabled" operator="greaterThanOrEqual" allowBlank="1" showInputMessage="1" showErrorMessage="1" prompt="半角で「7/10」のようにご記入下さい。" sqref="B30" xr:uid="{00000000-0002-0000-0C00-000007000000}">
      <formula1>#REF!</formula1>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C00-000006000000}">
          <x14:formula1>
            <xm:f>リスト!$A$102:$A$103</xm:f>
          </x14:formula1>
          <xm:sqref>B36</xm:sqref>
        </x14:dataValidation>
        <x14:dataValidation type="list" allowBlank="1" showInputMessage="1" showErrorMessage="1" xr:uid="{00000000-0002-0000-0C00-000008000000}">
          <x14:formula1>
            <xm:f>リスト!$A$62:$A$67</xm:f>
          </x14:formula1>
          <xm:sqref>E70:F70</xm:sqref>
        </x14:dataValidation>
        <x14:dataValidation type="list" allowBlank="1" showInputMessage="1" showErrorMessage="1" xr:uid="{00000000-0002-0000-0C00-000009000000}">
          <x14:formula1>
            <xm:f>リスト!$A$74:$A$81</xm:f>
          </x14:formula1>
          <xm:sqref>E59:F59</xm:sqref>
        </x14:dataValidation>
        <x14:dataValidation type="list" allowBlank="1" showInputMessage="1" showErrorMessage="1" xr:uid="{00000000-0002-0000-0C00-00000A000000}">
          <x14:formula1>
            <xm:f>リスト!$A$56:$A$61</xm:f>
          </x14:formula1>
          <xm:sqref>B22:C22</xm:sqref>
        </x14:dataValidation>
        <x14:dataValidation type="list" allowBlank="1" showInputMessage="1" showErrorMessage="1" xr:uid="{60D56DF5-A09F-4EB3-B2B3-223C2E40F16B}">
          <x14:formula1>
            <xm:f>アドバイザー!$E$9:$E$220</xm:f>
          </x14:formula1>
          <xm:sqref>B21:C21</xm:sqref>
        </x14:dataValidation>
        <x14:dataValidation type="list" showInputMessage="1" showErrorMessage="1" xr:uid="{FC314F07-8A89-4FDD-B016-E8807D5CE6D1}">
          <x14:formula1>
            <xm:f>リスト!A$128:A$135</xm:f>
          </x14:formula1>
          <xm:sqref>C33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86</vt:i4>
      </vt:variant>
    </vt:vector>
  </HeadingPairs>
  <TitlesOfParts>
    <vt:vector size="103" baseType="lpstr">
      <vt:lpstr>報告書コピー</vt:lpstr>
      <vt:lpstr>総務省用リスト（非表示）</vt:lpstr>
      <vt:lpstr>申請書コピー</vt:lpstr>
      <vt:lpstr>リスト</vt:lpstr>
      <vt:lpstr>応募依頼 (オンラインのみ)</vt:lpstr>
      <vt:lpstr>アドバイザー</vt:lpstr>
      <vt:lpstr>派遣本決定通知書</vt:lpstr>
      <vt:lpstr>報告書第１日目</vt:lpstr>
      <vt:lpstr>報告書第２日目</vt:lpstr>
      <vt:lpstr>報告書第３日目</vt:lpstr>
      <vt:lpstr>報告書第４日目</vt:lpstr>
      <vt:lpstr>報告書第５日目</vt:lpstr>
      <vt:lpstr>報告書第６日目</vt:lpstr>
      <vt:lpstr>報告書第７日目</vt:lpstr>
      <vt:lpstr>報告書第８日目</vt:lpstr>
      <vt:lpstr>報告書第９日目</vt:lpstr>
      <vt:lpstr>報告書第10日目</vt:lpstr>
      <vt:lpstr>NPO・商工会・大学等</vt:lpstr>
      <vt:lpstr>アドバイザー!Print_Area</vt:lpstr>
      <vt:lpstr>'応募依頼 (オンラインのみ)'!Print_Area</vt:lpstr>
      <vt:lpstr>申請書コピー!Print_Area</vt:lpstr>
      <vt:lpstr>派遣本決定通知書!Print_Area</vt:lpstr>
      <vt:lpstr>報告書第10日目!Print_Area</vt:lpstr>
      <vt:lpstr>報告書第１日目!Print_Area</vt:lpstr>
      <vt:lpstr>報告書第２日目!Print_Area</vt:lpstr>
      <vt:lpstr>報告書第３日目!Print_Area</vt:lpstr>
      <vt:lpstr>報告書第４日目!Print_Area</vt:lpstr>
      <vt:lpstr>報告書第５日目!Print_Area</vt:lpstr>
      <vt:lpstr>報告書第６日目!Print_Area</vt:lpstr>
      <vt:lpstr>報告書第７日目!Print_Area</vt:lpstr>
      <vt:lpstr>報告書第８日目!Print_Area</vt:lpstr>
      <vt:lpstr>報告書第９日目!Print_Area</vt:lpstr>
      <vt:lpstr>アドバイザー!Print_Titles</vt:lpstr>
      <vt:lpstr>アドバイザー</vt:lpstr>
      <vt:lpstr>愛知県</vt:lpstr>
      <vt:lpstr>愛媛県</vt:lpstr>
      <vt:lpstr>一部事務組合・広域連合・財産区</vt:lpstr>
      <vt:lpstr>茨城県</vt:lpstr>
      <vt:lpstr>岡山県</vt:lpstr>
      <vt:lpstr>沖縄県</vt:lpstr>
      <vt:lpstr>沖縄総合通信事務所</vt:lpstr>
      <vt:lpstr>管区</vt:lpstr>
      <vt:lpstr>関東総合通信局</vt:lpstr>
      <vt:lpstr>岩手県</vt:lpstr>
      <vt:lpstr>岐阜県</vt:lpstr>
      <vt:lpstr>宮崎県</vt:lpstr>
      <vt:lpstr>宮城県</vt:lpstr>
      <vt:lpstr>京都府</vt:lpstr>
      <vt:lpstr>協議会</vt:lpstr>
      <vt:lpstr>近畿総合通信局</vt:lpstr>
      <vt:lpstr>九州総合通信局</vt:lpstr>
      <vt:lpstr>区分</vt:lpstr>
      <vt:lpstr>熊本県</vt:lpstr>
      <vt:lpstr>群馬県</vt:lpstr>
      <vt:lpstr>広島県</vt:lpstr>
      <vt:lpstr>香川県</vt:lpstr>
      <vt:lpstr>高知県</vt:lpstr>
      <vt:lpstr>国の機関</vt:lpstr>
      <vt:lpstr>佐賀県</vt:lpstr>
      <vt:lpstr>埼玉県</vt:lpstr>
      <vt:lpstr>三重県</vt:lpstr>
      <vt:lpstr>山形県</vt:lpstr>
      <vt:lpstr>山口県</vt:lpstr>
      <vt:lpstr>山梨県</vt:lpstr>
      <vt:lpstr>四国総合通信局</vt:lpstr>
      <vt:lpstr>市区町村</vt:lpstr>
      <vt:lpstr>滋賀県</vt:lpstr>
      <vt:lpstr>鹿児島県</vt:lpstr>
      <vt:lpstr>秋田県</vt:lpstr>
      <vt:lpstr>信越総合通信局</vt:lpstr>
      <vt:lpstr>新潟県</vt:lpstr>
      <vt:lpstr>神奈川県</vt:lpstr>
      <vt:lpstr>震災</vt:lpstr>
      <vt:lpstr>青森県</vt:lpstr>
      <vt:lpstr>静岡県</vt:lpstr>
      <vt:lpstr>石川県</vt:lpstr>
      <vt:lpstr>千葉県</vt:lpstr>
      <vt:lpstr>総通局</vt:lpstr>
      <vt:lpstr>総通局等</vt:lpstr>
      <vt:lpstr>大阪府</vt:lpstr>
      <vt:lpstr>大分県</vt:lpstr>
      <vt:lpstr>中国総合通信局</vt:lpstr>
      <vt:lpstr>長崎県</vt:lpstr>
      <vt:lpstr>長野県</vt:lpstr>
      <vt:lpstr>鳥取県</vt:lpstr>
      <vt:lpstr>都道府県</vt:lpstr>
      <vt:lpstr>島根県</vt:lpstr>
      <vt:lpstr>東海総合通信局</vt:lpstr>
      <vt:lpstr>東京都</vt:lpstr>
      <vt:lpstr>東北総合通信局</vt:lpstr>
      <vt:lpstr>徳島県</vt:lpstr>
      <vt:lpstr>栃木県</vt:lpstr>
      <vt:lpstr>奈良県</vt:lpstr>
      <vt:lpstr>'応募依頼 (オンラインのみ)'!派遣形態</vt:lpstr>
      <vt:lpstr>富山県</vt:lpstr>
      <vt:lpstr>福井県</vt:lpstr>
      <vt:lpstr>福岡県</vt:lpstr>
      <vt:lpstr>福島県</vt:lpstr>
      <vt:lpstr>兵庫県</vt:lpstr>
      <vt:lpstr>北海道</vt:lpstr>
      <vt:lpstr>北海道総合通信局</vt:lpstr>
      <vt:lpstr>北陸総合通信局</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2017-12-04T05:40:29Z</dcterms:created>
  <dcterms:modified xsi:type="dcterms:W3CDTF">2021-07-05T04:44:59Z</dcterms:modified>
</cp:coreProperties>
</file>